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FB1820CE-9476-4DCE-A6F1-EF7222EF4237}" xr6:coauthVersionLast="47" xr6:coauthVersionMax="47" xr10:uidLastSave="{00000000-0000-0000-0000-000000000000}"/>
  <bookViews>
    <workbookView xWindow="-120" yWindow="-120" windowWidth="29040" windowHeight="15840" xr2:uid="{6CF95F75-15CE-4D5B-B6EC-27D25FC266DF}"/>
  </bookViews>
  <sheets>
    <sheet name="Base" sheetId="1" r:id="rId1"/>
    <sheet name="i" sheetId="2" r:id="rId2"/>
    <sheet name="ii" sheetId="3" r:id="rId3"/>
    <sheet name="iii" sheetId="4" r:id="rId4"/>
    <sheet name="Answers" sheetId="5" r:id="rId5"/>
  </sheets>
  <definedNames>
    <definedName name="solver_adj" localSheetId="1" hidden="1">i!$B$1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i!$N$149</definedName>
    <definedName name="solver_pre" localSheetId="1" hidden="1">0.000001</definedName>
    <definedName name="solver_rbv" localSheetId="1" hidden="1">2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F51" i="3" l="1"/>
  <c r="G51" i="3" s="1"/>
  <c r="K146" i="2"/>
  <c r="G146" i="2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G50" i="3"/>
  <c r="K49" i="3"/>
  <c r="G49" i="3"/>
  <c r="K48" i="3"/>
  <c r="G48" i="3"/>
  <c r="K47" i="3"/>
  <c r="G47" i="3"/>
  <c r="K46" i="3"/>
  <c r="G46" i="3"/>
  <c r="K45" i="3"/>
  <c r="G45" i="3"/>
  <c r="K44" i="3"/>
  <c r="G44" i="3"/>
  <c r="K43" i="3"/>
  <c r="G43" i="3"/>
  <c r="K42" i="3"/>
  <c r="G42" i="3"/>
  <c r="K41" i="3"/>
  <c r="G41" i="3"/>
  <c r="K40" i="3"/>
  <c r="G40" i="3"/>
  <c r="K39" i="3"/>
  <c r="G39" i="3"/>
  <c r="K38" i="3"/>
  <c r="G38" i="3"/>
  <c r="K37" i="3"/>
  <c r="G37" i="3"/>
  <c r="K36" i="3"/>
  <c r="G36" i="3"/>
  <c r="K35" i="3"/>
  <c r="G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D20" i="3"/>
  <c r="D21" i="3" s="1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  <c r="K3" i="3"/>
  <c r="H3" i="3"/>
  <c r="I3" i="3" s="1"/>
  <c r="G3" i="3"/>
  <c r="F52" i="3" l="1"/>
  <c r="M3" i="3"/>
  <c r="H4" i="3"/>
  <c r="J4" i="3" s="1"/>
  <c r="L3" i="3"/>
  <c r="D22" i="3"/>
  <c r="J3" i="3"/>
  <c r="N3" i="3" s="1"/>
  <c r="O3" i="3" s="1"/>
  <c r="L4" i="3" l="1"/>
  <c r="M4" i="3"/>
  <c r="I4" i="3"/>
  <c r="F53" i="3"/>
  <c r="G52" i="3"/>
  <c r="N4" i="3"/>
  <c r="O4" i="3" s="1"/>
  <c r="H5" i="3"/>
  <c r="L5" i="3" s="1"/>
  <c r="D23" i="3"/>
  <c r="J5" i="3" l="1"/>
  <c r="I5" i="3"/>
  <c r="H6" i="3"/>
  <c r="L6" i="3" s="1"/>
  <c r="F54" i="3"/>
  <c r="G53" i="3"/>
  <c r="M5" i="3"/>
  <c r="M6" i="3"/>
  <c r="D24" i="3"/>
  <c r="H7" i="3" l="1"/>
  <c r="I6" i="3"/>
  <c r="J6" i="3"/>
  <c r="N5" i="3"/>
  <c r="O5" i="3" s="1"/>
  <c r="G54" i="3"/>
  <c r="F55" i="3"/>
  <c r="N6" i="3"/>
  <c r="D25" i="3"/>
  <c r="L7" i="3"/>
  <c r="J7" i="3"/>
  <c r="H8" i="3"/>
  <c r="I7" i="3"/>
  <c r="M7" i="3"/>
  <c r="O6" i="3" l="1"/>
  <c r="G55" i="3"/>
  <c r="F56" i="3"/>
  <c r="N7" i="3"/>
  <c r="O7" i="3" s="1"/>
  <c r="D26" i="3"/>
  <c r="H9" i="3"/>
  <c r="I8" i="3"/>
  <c r="J8" i="3"/>
  <c r="L8" i="3"/>
  <c r="M8" i="3"/>
  <c r="F57" i="3" l="1"/>
  <c r="G56" i="3"/>
  <c r="N8" i="3"/>
  <c r="O8" i="3" s="1"/>
  <c r="J9" i="3"/>
  <c r="L9" i="3"/>
  <c r="M9" i="3"/>
  <c r="H10" i="3"/>
  <c r="I9" i="3"/>
  <c r="D27" i="3"/>
  <c r="N9" i="3" l="1"/>
  <c r="O9" i="3" s="1"/>
  <c r="F58" i="3"/>
  <c r="G57" i="3"/>
  <c r="D28" i="3"/>
  <c r="H11" i="3"/>
  <c r="I10" i="3"/>
  <c r="J10" i="3"/>
  <c r="L10" i="3"/>
  <c r="M10" i="3"/>
  <c r="G58" i="3" l="1"/>
  <c r="F59" i="3"/>
  <c r="N10" i="3"/>
  <c r="O10" i="3" s="1"/>
  <c r="D29" i="3"/>
  <c r="L11" i="3"/>
  <c r="J11" i="3"/>
  <c r="I11" i="3"/>
  <c r="M11" i="3"/>
  <c r="H12" i="3"/>
  <c r="G59" i="3" l="1"/>
  <c r="F60" i="3"/>
  <c r="H13" i="3"/>
  <c r="I12" i="3"/>
  <c r="L12" i="3"/>
  <c r="J12" i="3"/>
  <c r="M12" i="3"/>
  <c r="N11" i="3"/>
  <c r="O11" i="3" s="1"/>
  <c r="D30" i="3"/>
  <c r="F61" i="3" l="1"/>
  <c r="G60" i="3"/>
  <c r="D31" i="3"/>
  <c r="N12" i="3"/>
  <c r="O12" i="3" s="1"/>
  <c r="J13" i="3"/>
  <c r="L13" i="3"/>
  <c r="H14" i="3"/>
  <c r="I13" i="3"/>
  <c r="M13" i="3"/>
  <c r="F62" i="3" l="1"/>
  <c r="G61" i="3"/>
  <c r="H15" i="3"/>
  <c r="I14" i="3"/>
  <c r="L14" i="3"/>
  <c r="J14" i="3"/>
  <c r="M14" i="3"/>
  <c r="N13" i="3"/>
  <c r="O13" i="3" s="1"/>
  <c r="D32" i="3"/>
  <c r="F63" i="3" l="1"/>
  <c r="G62" i="3"/>
  <c r="N14" i="3"/>
  <c r="O14" i="3" s="1"/>
  <c r="D33" i="3"/>
  <c r="L15" i="3"/>
  <c r="J15" i="3"/>
  <c r="H16" i="3"/>
  <c r="I15" i="3"/>
  <c r="M15" i="3"/>
  <c r="N15" i="3" l="1"/>
  <c r="G63" i="3"/>
  <c r="F64" i="3"/>
  <c r="O15" i="3"/>
  <c r="H17" i="3"/>
  <c r="I16" i="3"/>
  <c r="J16" i="3"/>
  <c r="L16" i="3"/>
  <c r="M16" i="3"/>
  <c r="D34" i="3"/>
  <c r="G64" i="3" l="1"/>
  <c r="F65" i="3"/>
  <c r="D35" i="3"/>
  <c r="N16" i="3"/>
  <c r="O16" i="3" s="1"/>
  <c r="J17" i="3"/>
  <c r="L17" i="3"/>
  <c r="M17" i="3"/>
  <c r="H18" i="3"/>
  <c r="I17" i="3"/>
  <c r="F66" i="3" l="1"/>
  <c r="G65" i="3"/>
  <c r="N17" i="3"/>
  <c r="O17" i="3" s="1"/>
  <c r="H19" i="3"/>
  <c r="I18" i="3"/>
  <c r="J18" i="3"/>
  <c r="L18" i="3"/>
  <c r="M18" i="3"/>
  <c r="D36" i="3"/>
  <c r="N18" i="3" l="1"/>
  <c r="O18" i="3" s="1"/>
  <c r="F67" i="3"/>
  <c r="G66" i="3"/>
  <c r="D37" i="3"/>
  <c r="L19" i="3"/>
  <c r="H20" i="3"/>
  <c r="J19" i="3"/>
  <c r="I19" i="3"/>
  <c r="M19" i="3"/>
  <c r="N19" i="3" l="1"/>
  <c r="O19" i="3" s="1"/>
  <c r="G67" i="3"/>
  <c r="F68" i="3"/>
  <c r="D38" i="3"/>
  <c r="H21" i="3"/>
  <c r="J20" i="3"/>
  <c r="I20" i="3"/>
  <c r="M20" i="3"/>
  <c r="L20" i="3"/>
  <c r="F69" i="3" l="1"/>
  <c r="G68" i="3"/>
  <c r="N20" i="3"/>
  <c r="O20" i="3" s="1"/>
  <c r="D39" i="3"/>
  <c r="H22" i="3"/>
  <c r="J21" i="3"/>
  <c r="I21" i="3"/>
  <c r="M21" i="3"/>
  <c r="L21" i="3"/>
  <c r="F70" i="3" l="1"/>
  <c r="G69" i="3"/>
  <c r="N21" i="3"/>
  <c r="O21" i="3" s="1"/>
  <c r="D40" i="3"/>
  <c r="H23" i="3"/>
  <c r="J22" i="3"/>
  <c r="I22" i="3"/>
  <c r="M22" i="3"/>
  <c r="L22" i="3"/>
  <c r="F71" i="3" l="1"/>
  <c r="G70" i="3"/>
  <c r="H24" i="3"/>
  <c r="J23" i="3"/>
  <c r="I23" i="3"/>
  <c r="M23" i="3"/>
  <c r="L23" i="3"/>
  <c r="N22" i="3"/>
  <c r="O22" i="3" s="1"/>
  <c r="D41" i="3"/>
  <c r="N23" i="3" l="1"/>
  <c r="O23" i="3" s="1"/>
  <c r="G71" i="3"/>
  <c r="F72" i="3"/>
  <c r="D42" i="3"/>
  <c r="H25" i="3"/>
  <c r="J24" i="3"/>
  <c r="M24" i="3"/>
  <c r="I24" i="3"/>
  <c r="L24" i="3"/>
  <c r="F73" i="3" l="1"/>
  <c r="G72" i="3"/>
  <c r="N24" i="3"/>
  <c r="O24" i="3" s="1"/>
  <c r="I25" i="3"/>
  <c r="H26" i="3"/>
  <c r="J25" i="3"/>
  <c r="M25" i="3"/>
  <c r="L25" i="3"/>
  <c r="D43" i="3"/>
  <c r="F74" i="3" l="1"/>
  <c r="G73" i="3"/>
  <c r="D44" i="3"/>
  <c r="H27" i="3"/>
  <c r="J26" i="3"/>
  <c r="M26" i="3"/>
  <c r="I26" i="3"/>
  <c r="L26" i="3"/>
  <c r="N25" i="3"/>
  <c r="O25" i="3" s="1"/>
  <c r="G74" i="3" l="1"/>
  <c r="F75" i="3"/>
  <c r="H28" i="3"/>
  <c r="J27" i="3"/>
  <c r="I27" i="3"/>
  <c r="M27" i="3"/>
  <c r="L27" i="3"/>
  <c r="N26" i="3"/>
  <c r="O26" i="3" s="1"/>
  <c r="D45" i="3"/>
  <c r="N27" i="3" l="1"/>
  <c r="O27" i="3" s="1"/>
  <c r="G75" i="3"/>
  <c r="F76" i="3"/>
  <c r="D46" i="3"/>
  <c r="H29" i="3"/>
  <c r="J28" i="3"/>
  <c r="M28" i="3"/>
  <c r="I28" i="3"/>
  <c r="L28" i="3"/>
  <c r="F77" i="3" l="1"/>
  <c r="G76" i="3"/>
  <c r="I29" i="3"/>
  <c r="H30" i="3"/>
  <c r="J29" i="3"/>
  <c r="M29" i="3"/>
  <c r="L29" i="3"/>
  <c r="D47" i="3"/>
  <c r="N28" i="3"/>
  <c r="O28" i="3" s="1"/>
  <c r="N29" i="3" l="1"/>
  <c r="O29" i="3" s="1"/>
  <c r="F78" i="3"/>
  <c r="G77" i="3"/>
  <c r="H31" i="3"/>
  <c r="J30" i="3"/>
  <c r="M30" i="3"/>
  <c r="N30" i="3" s="1"/>
  <c r="I30" i="3"/>
  <c r="L30" i="3"/>
  <c r="D48" i="3"/>
  <c r="O30" i="3" l="1"/>
  <c r="F79" i="3"/>
  <c r="G78" i="3"/>
  <c r="D49" i="3"/>
  <c r="H32" i="3"/>
  <c r="J31" i="3"/>
  <c r="I31" i="3"/>
  <c r="M31" i="3"/>
  <c r="L31" i="3"/>
  <c r="G79" i="3" l="1"/>
  <c r="F80" i="3"/>
  <c r="N31" i="3"/>
  <c r="O31" i="3" s="1"/>
  <c r="H33" i="3"/>
  <c r="J32" i="3"/>
  <c r="M32" i="3"/>
  <c r="I32" i="3"/>
  <c r="L32" i="3"/>
  <c r="D50" i="3"/>
  <c r="N32" i="3" l="1"/>
  <c r="O32" i="3" s="1"/>
  <c r="G80" i="3"/>
  <c r="F81" i="3"/>
  <c r="D51" i="3"/>
  <c r="H34" i="3"/>
  <c r="J33" i="3"/>
  <c r="I33" i="3"/>
  <c r="M33" i="3"/>
  <c r="L33" i="3"/>
  <c r="F82" i="3" l="1"/>
  <c r="G81" i="3"/>
  <c r="N33" i="3"/>
  <c r="O33" i="3" s="1"/>
  <c r="D52" i="3"/>
  <c r="H35" i="3"/>
  <c r="J34" i="3"/>
  <c r="M34" i="3"/>
  <c r="I34" i="3"/>
  <c r="L34" i="3"/>
  <c r="F83" i="3" l="1"/>
  <c r="G82" i="3"/>
  <c r="I35" i="3"/>
  <c r="H36" i="3"/>
  <c r="J35" i="3"/>
  <c r="M35" i="3"/>
  <c r="L35" i="3"/>
  <c r="D53" i="3"/>
  <c r="N34" i="3"/>
  <c r="O34" i="3" s="1"/>
  <c r="N35" i="3" l="1"/>
  <c r="G83" i="3"/>
  <c r="F84" i="3"/>
  <c r="O35" i="3"/>
  <c r="H37" i="3"/>
  <c r="J36" i="3"/>
  <c r="I36" i="3"/>
  <c r="M36" i="3"/>
  <c r="L36" i="3"/>
  <c r="D54" i="3"/>
  <c r="F85" i="3" l="1"/>
  <c r="G84" i="3"/>
  <c r="D55" i="3"/>
  <c r="I37" i="3"/>
  <c r="H38" i="3"/>
  <c r="J37" i="3"/>
  <c r="M37" i="3"/>
  <c r="L37" i="3"/>
  <c r="N36" i="3"/>
  <c r="O36" i="3" s="1"/>
  <c r="F86" i="3" l="1"/>
  <c r="G85" i="3"/>
  <c r="N37" i="3"/>
  <c r="O37" i="3" s="1"/>
  <c r="H39" i="3"/>
  <c r="J38" i="3"/>
  <c r="M38" i="3"/>
  <c r="I38" i="3"/>
  <c r="L38" i="3"/>
  <c r="D56" i="3"/>
  <c r="G86" i="3" l="1"/>
  <c r="F87" i="3"/>
  <c r="N38" i="3"/>
  <c r="O38" i="3" s="1"/>
  <c r="D57" i="3"/>
  <c r="I39" i="3"/>
  <c r="H40" i="3"/>
  <c r="J39" i="3"/>
  <c r="M39" i="3"/>
  <c r="L39" i="3"/>
  <c r="G87" i="3" l="1"/>
  <c r="F88" i="3"/>
  <c r="N39" i="3"/>
  <c r="O39" i="3" s="1"/>
  <c r="D58" i="3"/>
  <c r="H41" i="3"/>
  <c r="J40" i="3"/>
  <c r="M40" i="3"/>
  <c r="I40" i="3"/>
  <c r="L40" i="3"/>
  <c r="F89" i="3" l="1"/>
  <c r="G88" i="3"/>
  <c r="N40" i="3"/>
  <c r="O40" i="3" s="1"/>
  <c r="I41" i="3"/>
  <c r="H42" i="3"/>
  <c r="J41" i="3"/>
  <c r="M41" i="3"/>
  <c r="L41" i="3"/>
  <c r="D59" i="3"/>
  <c r="F90" i="3" l="1"/>
  <c r="G89" i="3"/>
  <c r="N41" i="3"/>
  <c r="O41" i="3" s="1"/>
  <c r="H43" i="3"/>
  <c r="J42" i="3"/>
  <c r="M42" i="3"/>
  <c r="I42" i="3"/>
  <c r="L42" i="3"/>
  <c r="D60" i="3"/>
  <c r="F91" i="3" l="1"/>
  <c r="G90" i="3"/>
  <c r="N42" i="3"/>
  <c r="O42" i="3" s="1"/>
  <c r="D61" i="3"/>
  <c r="I43" i="3"/>
  <c r="H44" i="3"/>
  <c r="J43" i="3"/>
  <c r="M43" i="3"/>
  <c r="N43" i="3" s="1"/>
  <c r="L43" i="3"/>
  <c r="G91" i="3" l="1"/>
  <c r="F92" i="3"/>
  <c r="D62" i="3"/>
  <c r="H45" i="3"/>
  <c r="J44" i="3"/>
  <c r="M44" i="3"/>
  <c r="I44" i="3"/>
  <c r="L44" i="3"/>
  <c r="O43" i="3"/>
  <c r="F93" i="3" l="1"/>
  <c r="G92" i="3"/>
  <c r="I45" i="3"/>
  <c r="H46" i="3"/>
  <c r="J45" i="3"/>
  <c r="M45" i="3"/>
  <c r="L45" i="3"/>
  <c r="N44" i="3"/>
  <c r="O44" i="3" s="1"/>
  <c r="D63" i="3"/>
  <c r="F94" i="3" l="1"/>
  <c r="G93" i="3"/>
  <c r="H47" i="3"/>
  <c r="J46" i="3"/>
  <c r="M46" i="3"/>
  <c r="I46" i="3"/>
  <c r="L46" i="3"/>
  <c r="D64" i="3"/>
  <c r="N45" i="3"/>
  <c r="O45" i="3" s="1"/>
  <c r="F95" i="3" l="1"/>
  <c r="G94" i="3"/>
  <c r="N46" i="3"/>
  <c r="O46" i="3" s="1"/>
  <c r="D65" i="3"/>
  <c r="I47" i="3"/>
  <c r="H48" i="3"/>
  <c r="J47" i="3"/>
  <c r="M47" i="3"/>
  <c r="N47" i="3" s="1"/>
  <c r="L47" i="3"/>
  <c r="G95" i="3" l="1"/>
  <c r="F96" i="3"/>
  <c r="O47" i="3"/>
  <c r="D66" i="3"/>
  <c r="H49" i="3"/>
  <c r="J48" i="3"/>
  <c r="M48" i="3"/>
  <c r="I48" i="3"/>
  <c r="L48" i="3"/>
  <c r="G96" i="3" l="1"/>
  <c r="F97" i="3"/>
  <c r="N48" i="3"/>
  <c r="O48" i="3" s="1"/>
  <c r="I49" i="3"/>
  <c r="H50" i="3"/>
  <c r="J49" i="3"/>
  <c r="M49" i="3"/>
  <c r="L49" i="3"/>
  <c r="D67" i="3"/>
  <c r="F98" i="3" l="1"/>
  <c r="G97" i="3"/>
  <c r="H51" i="3"/>
  <c r="J50" i="3"/>
  <c r="M50" i="3"/>
  <c r="I50" i="3"/>
  <c r="L50" i="3"/>
  <c r="D68" i="3"/>
  <c r="N49" i="3"/>
  <c r="O49" i="3" s="1"/>
  <c r="F99" i="3" l="1"/>
  <c r="G98" i="3"/>
  <c r="N50" i="3"/>
  <c r="O50" i="3" s="1"/>
  <c r="D69" i="3"/>
  <c r="I51" i="3"/>
  <c r="H52" i="3"/>
  <c r="J51" i="3"/>
  <c r="M51" i="3"/>
  <c r="N51" i="3" s="1"/>
  <c r="L51" i="3"/>
  <c r="G99" i="3" l="1"/>
  <c r="F100" i="3"/>
  <c r="D70" i="3"/>
  <c r="H53" i="3"/>
  <c r="J52" i="3"/>
  <c r="M52" i="3"/>
  <c r="I52" i="3"/>
  <c r="L52" i="3"/>
  <c r="O51" i="3"/>
  <c r="F101" i="3" l="1"/>
  <c r="G100" i="3"/>
  <c r="I53" i="3"/>
  <c r="H54" i="3"/>
  <c r="J53" i="3"/>
  <c r="M53" i="3"/>
  <c r="L53" i="3"/>
  <c r="N52" i="3"/>
  <c r="O52" i="3" s="1"/>
  <c r="D71" i="3"/>
  <c r="N53" i="3" l="1"/>
  <c r="F102" i="3"/>
  <c r="G101" i="3"/>
  <c r="O53" i="3"/>
  <c r="D72" i="3"/>
  <c r="H55" i="3"/>
  <c r="J54" i="3"/>
  <c r="M54" i="3"/>
  <c r="I54" i="3"/>
  <c r="L54" i="3"/>
  <c r="F103" i="3" l="1"/>
  <c r="G102" i="3"/>
  <c r="I55" i="3"/>
  <c r="H56" i="3"/>
  <c r="J55" i="3"/>
  <c r="M55" i="3"/>
  <c r="L55" i="3"/>
  <c r="N54" i="3"/>
  <c r="O54" i="3" s="1"/>
  <c r="D73" i="3"/>
  <c r="N55" i="3" l="1"/>
  <c r="G103" i="3"/>
  <c r="F104" i="3"/>
  <c r="D74" i="3"/>
  <c r="H57" i="3"/>
  <c r="J56" i="3"/>
  <c r="M56" i="3"/>
  <c r="I56" i="3"/>
  <c r="L56" i="3"/>
  <c r="O55" i="3"/>
  <c r="F105" i="3" l="1"/>
  <c r="G104" i="3"/>
  <c r="I57" i="3"/>
  <c r="H58" i="3"/>
  <c r="J57" i="3"/>
  <c r="M57" i="3"/>
  <c r="L57" i="3"/>
  <c r="N56" i="3"/>
  <c r="O56" i="3" s="1"/>
  <c r="D75" i="3"/>
  <c r="N57" i="3" l="1"/>
  <c r="F106" i="3"/>
  <c r="G105" i="3"/>
  <c r="O57" i="3"/>
  <c r="D76" i="3"/>
  <c r="H59" i="3"/>
  <c r="J58" i="3"/>
  <c r="M58" i="3"/>
  <c r="I58" i="3"/>
  <c r="L58" i="3"/>
  <c r="G106" i="3" l="1"/>
  <c r="F107" i="3"/>
  <c r="N58" i="3"/>
  <c r="O58" i="3" s="1"/>
  <c r="I59" i="3"/>
  <c r="H60" i="3"/>
  <c r="J59" i="3"/>
  <c r="M59" i="3"/>
  <c r="L59" i="3"/>
  <c r="D77" i="3"/>
  <c r="G107" i="3" l="1"/>
  <c r="F108" i="3"/>
  <c r="D78" i="3"/>
  <c r="H61" i="3"/>
  <c r="J60" i="3"/>
  <c r="M60" i="3"/>
  <c r="I60" i="3"/>
  <c r="L60" i="3"/>
  <c r="N59" i="3"/>
  <c r="O59" i="3" s="1"/>
  <c r="F109" i="3" l="1"/>
  <c r="G108" i="3"/>
  <c r="I61" i="3"/>
  <c r="H62" i="3"/>
  <c r="J61" i="3"/>
  <c r="M61" i="3"/>
  <c r="L61" i="3"/>
  <c r="N60" i="3"/>
  <c r="O60" i="3" s="1"/>
  <c r="D79" i="3"/>
  <c r="N61" i="3" l="1"/>
  <c r="F110" i="3"/>
  <c r="G109" i="3"/>
  <c r="O61" i="3"/>
  <c r="D80" i="3"/>
  <c r="H63" i="3"/>
  <c r="J62" i="3"/>
  <c r="M62" i="3"/>
  <c r="I62" i="3"/>
  <c r="L62" i="3"/>
  <c r="F111" i="3" l="1"/>
  <c r="G110" i="3"/>
  <c r="I63" i="3"/>
  <c r="H64" i="3"/>
  <c r="J63" i="3"/>
  <c r="M63" i="3"/>
  <c r="L63" i="3"/>
  <c r="D81" i="3"/>
  <c r="N62" i="3"/>
  <c r="O62" i="3" s="1"/>
  <c r="N63" i="3" l="1"/>
  <c r="G111" i="3"/>
  <c r="F112" i="3"/>
  <c r="O63" i="3"/>
  <c r="H65" i="3"/>
  <c r="J64" i="3"/>
  <c r="M64" i="3"/>
  <c r="I64" i="3"/>
  <c r="L64" i="3"/>
  <c r="D82" i="3"/>
  <c r="N64" i="3" l="1"/>
  <c r="O64" i="3" s="1"/>
  <c r="F113" i="3"/>
  <c r="G112" i="3"/>
  <c r="D83" i="3"/>
  <c r="H66" i="3"/>
  <c r="I65" i="3"/>
  <c r="J65" i="3"/>
  <c r="M65" i="3"/>
  <c r="L65" i="3"/>
  <c r="F114" i="3" l="1"/>
  <c r="G113" i="3"/>
  <c r="N65" i="3"/>
  <c r="O65" i="3" s="1"/>
  <c r="I66" i="3"/>
  <c r="H67" i="3"/>
  <c r="J66" i="3"/>
  <c r="M66" i="3"/>
  <c r="L66" i="3"/>
  <c r="D84" i="3"/>
  <c r="G114" i="3" l="1"/>
  <c r="F115" i="3"/>
  <c r="D85" i="3"/>
  <c r="H68" i="3"/>
  <c r="J67" i="3"/>
  <c r="I67" i="3"/>
  <c r="M67" i="3"/>
  <c r="L67" i="3"/>
  <c r="N66" i="3"/>
  <c r="O66" i="3" s="1"/>
  <c r="G115" i="3" l="1"/>
  <c r="F116" i="3"/>
  <c r="H69" i="3"/>
  <c r="J68" i="3"/>
  <c r="I68" i="3"/>
  <c r="M68" i="3"/>
  <c r="L68" i="3"/>
  <c r="N67" i="3"/>
  <c r="O67" i="3" s="1"/>
  <c r="D86" i="3"/>
  <c r="N68" i="3" l="1"/>
  <c r="F117" i="3"/>
  <c r="G116" i="3"/>
  <c r="O68" i="3"/>
  <c r="D87" i="3"/>
  <c r="H70" i="3"/>
  <c r="J69" i="3"/>
  <c r="I69" i="3"/>
  <c r="M69" i="3"/>
  <c r="L69" i="3"/>
  <c r="F118" i="3" l="1"/>
  <c r="G117" i="3"/>
  <c r="N69" i="3"/>
  <c r="O69" i="3" s="1"/>
  <c r="D88" i="3"/>
  <c r="H71" i="3"/>
  <c r="J70" i="3"/>
  <c r="I70" i="3"/>
  <c r="M70" i="3"/>
  <c r="L70" i="3"/>
  <c r="F119" i="3" l="1"/>
  <c r="G118" i="3"/>
  <c r="N70" i="3"/>
  <c r="O70" i="3" s="1"/>
  <c r="H72" i="3"/>
  <c r="J71" i="3"/>
  <c r="I71" i="3"/>
  <c r="M71" i="3"/>
  <c r="L71" i="3"/>
  <c r="D89" i="3"/>
  <c r="G119" i="3" l="1"/>
  <c r="F120" i="3"/>
  <c r="D90" i="3"/>
  <c r="H73" i="3"/>
  <c r="J72" i="3"/>
  <c r="I72" i="3"/>
  <c r="M72" i="3"/>
  <c r="L72" i="3"/>
  <c r="N71" i="3"/>
  <c r="O71" i="3" s="1"/>
  <c r="F121" i="3" l="1"/>
  <c r="G120" i="3"/>
  <c r="H74" i="3"/>
  <c r="J73" i="3"/>
  <c r="I73" i="3"/>
  <c r="M73" i="3"/>
  <c r="L73" i="3"/>
  <c r="N72" i="3"/>
  <c r="O72" i="3" s="1"/>
  <c r="D91" i="3"/>
  <c r="F122" i="3" l="1"/>
  <c r="G121" i="3"/>
  <c r="H75" i="3"/>
  <c r="J74" i="3"/>
  <c r="I74" i="3"/>
  <c r="M74" i="3"/>
  <c r="L74" i="3"/>
  <c r="D92" i="3"/>
  <c r="N73" i="3"/>
  <c r="O73" i="3" s="1"/>
  <c r="F123" i="3" l="1"/>
  <c r="G122" i="3"/>
  <c r="D93" i="3"/>
  <c r="H76" i="3"/>
  <c r="J75" i="3"/>
  <c r="I75" i="3"/>
  <c r="M75" i="3"/>
  <c r="L75" i="3"/>
  <c r="N74" i="3"/>
  <c r="O74" i="3" s="1"/>
  <c r="G123" i="3" l="1"/>
  <c r="F124" i="3"/>
  <c r="N75" i="3"/>
  <c r="O75" i="3" s="1"/>
  <c r="D94" i="3"/>
  <c r="H77" i="3"/>
  <c r="J76" i="3"/>
  <c r="I76" i="3"/>
  <c r="M76" i="3"/>
  <c r="L76" i="3"/>
  <c r="F125" i="3" l="1"/>
  <c r="G124" i="3"/>
  <c r="N76" i="3"/>
  <c r="O76" i="3" s="1"/>
  <c r="H78" i="3"/>
  <c r="J77" i="3"/>
  <c r="I77" i="3"/>
  <c r="M77" i="3"/>
  <c r="L77" i="3"/>
  <c r="D95" i="3"/>
  <c r="F126" i="3" l="1"/>
  <c r="G125" i="3"/>
  <c r="D96" i="3"/>
  <c r="H79" i="3"/>
  <c r="J78" i="3"/>
  <c r="I78" i="3"/>
  <c r="M78" i="3"/>
  <c r="L78" i="3"/>
  <c r="N77" i="3"/>
  <c r="O77" i="3" s="1"/>
  <c r="G126" i="3" l="1"/>
  <c r="F127" i="3"/>
  <c r="N78" i="3"/>
  <c r="O78" i="3" s="1"/>
  <c r="H80" i="3"/>
  <c r="J79" i="3"/>
  <c r="I79" i="3"/>
  <c r="M79" i="3"/>
  <c r="L79" i="3"/>
  <c r="D97" i="3"/>
  <c r="G127" i="3" l="1"/>
  <c r="F128" i="3"/>
  <c r="D98" i="3"/>
  <c r="H81" i="3"/>
  <c r="J80" i="3"/>
  <c r="M80" i="3"/>
  <c r="I80" i="3"/>
  <c r="L80" i="3"/>
  <c r="N79" i="3"/>
  <c r="O79" i="3" s="1"/>
  <c r="F129" i="3" l="1"/>
  <c r="G128" i="3"/>
  <c r="H82" i="3"/>
  <c r="J81" i="3"/>
  <c r="I81" i="3"/>
  <c r="M81" i="3"/>
  <c r="L81" i="3"/>
  <c r="N80" i="3"/>
  <c r="O80" i="3" s="1"/>
  <c r="D99" i="3"/>
  <c r="N81" i="3" l="1"/>
  <c r="F130" i="3"/>
  <c r="G129" i="3"/>
  <c r="O81" i="3"/>
  <c r="D100" i="3"/>
  <c r="H83" i="3"/>
  <c r="J82" i="3"/>
  <c r="I82" i="3"/>
  <c r="M82" i="3"/>
  <c r="L82" i="3"/>
  <c r="G130" i="3" l="1"/>
  <c r="F131" i="3"/>
  <c r="N82" i="3"/>
  <c r="O82" i="3" s="1"/>
  <c r="D101" i="3"/>
  <c r="H84" i="3"/>
  <c r="J83" i="3"/>
  <c r="I83" i="3"/>
  <c r="M83" i="3"/>
  <c r="N83" i="3" s="1"/>
  <c r="O83" i="3" s="1"/>
  <c r="L83" i="3"/>
  <c r="G131" i="3" l="1"/>
  <c r="F132" i="3"/>
  <c r="D102" i="3"/>
  <c r="H85" i="3"/>
  <c r="J84" i="3"/>
  <c r="I84" i="3"/>
  <c r="M84" i="3"/>
  <c r="L84" i="3"/>
  <c r="F133" i="3" l="1"/>
  <c r="G132" i="3"/>
  <c r="N84" i="3"/>
  <c r="O84" i="3" s="1"/>
  <c r="H86" i="3"/>
  <c r="J85" i="3"/>
  <c r="I85" i="3"/>
  <c r="M85" i="3"/>
  <c r="L85" i="3"/>
  <c r="D103" i="3"/>
  <c r="F134" i="3" l="1"/>
  <c r="G133" i="3"/>
  <c r="D104" i="3"/>
  <c r="H87" i="3"/>
  <c r="J86" i="3"/>
  <c r="I86" i="3"/>
  <c r="M86" i="3"/>
  <c r="L86" i="3"/>
  <c r="N85" i="3"/>
  <c r="O85" i="3" s="1"/>
  <c r="F135" i="3" l="1"/>
  <c r="G134" i="3"/>
  <c r="H88" i="3"/>
  <c r="J87" i="3"/>
  <c r="I87" i="3"/>
  <c r="M87" i="3"/>
  <c r="L87" i="3"/>
  <c r="N86" i="3"/>
  <c r="O86" i="3" s="1"/>
  <c r="D105" i="3"/>
  <c r="G135" i="3" l="1"/>
  <c r="F136" i="3"/>
  <c r="D106" i="3"/>
  <c r="H89" i="3"/>
  <c r="J88" i="3"/>
  <c r="I88" i="3"/>
  <c r="M88" i="3"/>
  <c r="L88" i="3"/>
  <c r="N87" i="3"/>
  <c r="O87" i="3" s="1"/>
  <c r="F137" i="3" l="1"/>
  <c r="G136" i="3"/>
  <c r="N88" i="3"/>
  <c r="O88" i="3" s="1"/>
  <c r="D107" i="3"/>
  <c r="I89" i="3"/>
  <c r="H90" i="3"/>
  <c r="J89" i="3"/>
  <c r="M89" i="3"/>
  <c r="L89" i="3"/>
  <c r="F138" i="3" l="1"/>
  <c r="G137" i="3"/>
  <c r="N89" i="3"/>
  <c r="O89" i="3" s="1"/>
  <c r="D108" i="3"/>
  <c r="H91" i="3"/>
  <c r="J90" i="3"/>
  <c r="I90" i="3"/>
  <c r="M90" i="3"/>
  <c r="L90" i="3"/>
  <c r="F139" i="3" l="1"/>
  <c r="G138" i="3"/>
  <c r="N90" i="3"/>
  <c r="O90" i="3" s="1"/>
  <c r="J91" i="3"/>
  <c r="I91" i="3"/>
  <c r="H92" i="3"/>
  <c r="M91" i="3"/>
  <c r="L91" i="3"/>
  <c r="D109" i="3"/>
  <c r="G139" i="3" l="1"/>
  <c r="F140" i="3"/>
  <c r="N91" i="3"/>
  <c r="O91" i="3" s="1"/>
  <c r="H93" i="3"/>
  <c r="J92" i="3"/>
  <c r="I92" i="3"/>
  <c r="M92" i="3"/>
  <c r="L92" i="3"/>
  <c r="D110" i="3"/>
  <c r="F141" i="3" l="1"/>
  <c r="G140" i="3"/>
  <c r="N92" i="3"/>
  <c r="O92" i="3" s="1"/>
  <c r="D111" i="3"/>
  <c r="J93" i="3"/>
  <c r="I93" i="3"/>
  <c r="H94" i="3"/>
  <c r="M93" i="3"/>
  <c r="N93" i="3" s="1"/>
  <c r="L93" i="3"/>
  <c r="F142" i="3" l="1"/>
  <c r="G141" i="3"/>
  <c r="O93" i="3"/>
  <c r="D112" i="3"/>
  <c r="H95" i="3"/>
  <c r="J94" i="3"/>
  <c r="I94" i="3"/>
  <c r="M94" i="3"/>
  <c r="L94" i="3"/>
  <c r="G142" i="3" l="1"/>
  <c r="F143" i="3"/>
  <c r="N94" i="3"/>
  <c r="O94" i="3" s="1"/>
  <c r="D113" i="3"/>
  <c r="H96" i="3"/>
  <c r="J95" i="3"/>
  <c r="I95" i="3"/>
  <c r="M95" i="3"/>
  <c r="L95" i="3"/>
  <c r="G143" i="3" l="1"/>
  <c r="F144" i="3"/>
  <c r="H97" i="3"/>
  <c r="J96" i="3"/>
  <c r="I96" i="3"/>
  <c r="M96" i="3"/>
  <c r="L96" i="3"/>
  <c r="N95" i="3"/>
  <c r="O95" i="3" s="1"/>
  <c r="D114" i="3"/>
  <c r="N96" i="3" l="1"/>
  <c r="F145" i="3"/>
  <c r="G144" i="3"/>
  <c r="O96" i="3"/>
  <c r="D115" i="3"/>
  <c r="I97" i="3"/>
  <c r="H98" i="3"/>
  <c r="J97" i="3"/>
  <c r="M97" i="3"/>
  <c r="L97" i="3"/>
  <c r="N97" i="3" l="1"/>
  <c r="O97" i="3" s="1"/>
  <c r="F146" i="3"/>
  <c r="G146" i="3" s="1"/>
  <c r="G145" i="3"/>
  <c r="D116" i="3"/>
  <c r="H99" i="3"/>
  <c r="J98" i="3"/>
  <c r="I98" i="3"/>
  <c r="M98" i="3"/>
  <c r="L98" i="3"/>
  <c r="N98" i="3" l="1"/>
  <c r="O98" i="3" s="1"/>
  <c r="D117" i="3"/>
  <c r="I99" i="3"/>
  <c r="M99" i="3"/>
  <c r="H100" i="3"/>
  <c r="J99" i="3"/>
  <c r="L99" i="3"/>
  <c r="D118" i="3" l="1"/>
  <c r="H101" i="3"/>
  <c r="J100" i="3"/>
  <c r="I100" i="3"/>
  <c r="M100" i="3"/>
  <c r="L100" i="3"/>
  <c r="N99" i="3"/>
  <c r="O99" i="3" s="1"/>
  <c r="M101" i="3" l="1"/>
  <c r="I101" i="3"/>
  <c r="H102" i="3"/>
  <c r="J101" i="3"/>
  <c r="L101" i="3"/>
  <c r="N100" i="3"/>
  <c r="O100" i="3" s="1"/>
  <c r="D119" i="3"/>
  <c r="N101" i="3" l="1"/>
  <c r="O101" i="3" s="1"/>
  <c r="D120" i="3"/>
  <c r="H103" i="3"/>
  <c r="J102" i="3"/>
  <c r="I102" i="3"/>
  <c r="M102" i="3"/>
  <c r="L102" i="3"/>
  <c r="N102" i="3" l="1"/>
  <c r="O102" i="3" s="1"/>
  <c r="D121" i="3"/>
  <c r="M103" i="3"/>
  <c r="I103" i="3"/>
  <c r="H104" i="3"/>
  <c r="J103" i="3"/>
  <c r="L103" i="3"/>
  <c r="N103" i="3" l="1"/>
  <c r="O103" i="3" s="1"/>
  <c r="H105" i="3"/>
  <c r="J104" i="3"/>
  <c r="I104" i="3"/>
  <c r="M104" i="3"/>
  <c r="L104" i="3"/>
  <c r="D122" i="3"/>
  <c r="D123" i="3" l="1"/>
  <c r="M105" i="3"/>
  <c r="I105" i="3"/>
  <c r="H106" i="3"/>
  <c r="J105" i="3"/>
  <c r="L105" i="3"/>
  <c r="N104" i="3"/>
  <c r="O104" i="3" s="1"/>
  <c r="N105" i="3" l="1"/>
  <c r="O105" i="3" s="1"/>
  <c r="H107" i="3"/>
  <c r="J106" i="3"/>
  <c r="I106" i="3"/>
  <c r="M106" i="3"/>
  <c r="L106" i="3"/>
  <c r="D124" i="3"/>
  <c r="D125" i="3" l="1"/>
  <c r="M107" i="3"/>
  <c r="I107" i="3"/>
  <c r="H108" i="3"/>
  <c r="J107" i="3"/>
  <c r="L107" i="3"/>
  <c r="N106" i="3"/>
  <c r="O106" i="3" s="1"/>
  <c r="N107" i="3" l="1"/>
  <c r="O107" i="3" s="1"/>
  <c r="J108" i="3"/>
  <c r="H109" i="3"/>
  <c r="I108" i="3"/>
  <c r="M108" i="3"/>
  <c r="L108" i="3"/>
  <c r="D126" i="3"/>
  <c r="D127" i="3" l="1"/>
  <c r="I109" i="3"/>
  <c r="J109" i="3"/>
  <c r="H110" i="3"/>
  <c r="M109" i="3"/>
  <c r="L109" i="3"/>
  <c r="N108" i="3"/>
  <c r="O108" i="3" s="1"/>
  <c r="N109" i="3" l="1"/>
  <c r="O109" i="3" s="1"/>
  <c r="I110" i="3"/>
  <c r="H111" i="3"/>
  <c r="J110" i="3"/>
  <c r="M110" i="3"/>
  <c r="L110" i="3"/>
  <c r="D128" i="3"/>
  <c r="D129" i="3" l="1"/>
  <c r="I111" i="3"/>
  <c r="H112" i="3"/>
  <c r="J111" i="3"/>
  <c r="M111" i="3"/>
  <c r="L111" i="3"/>
  <c r="N110" i="3"/>
  <c r="O110" i="3" s="1"/>
  <c r="N111" i="3" l="1"/>
  <c r="O111" i="3" s="1"/>
  <c r="I112" i="3"/>
  <c r="J112" i="3"/>
  <c r="H113" i="3"/>
  <c r="M112" i="3"/>
  <c r="L112" i="3"/>
  <c r="D130" i="3"/>
  <c r="N112" i="3" l="1"/>
  <c r="O112" i="3" s="1"/>
  <c r="I113" i="3"/>
  <c r="J113" i="3"/>
  <c r="H114" i="3"/>
  <c r="M113" i="3"/>
  <c r="L113" i="3"/>
  <c r="D131" i="3"/>
  <c r="I114" i="3" l="1"/>
  <c r="H115" i="3"/>
  <c r="J114" i="3"/>
  <c r="M114" i="3"/>
  <c r="N114" i="3" s="1"/>
  <c r="L114" i="3"/>
  <c r="D132" i="3"/>
  <c r="N113" i="3"/>
  <c r="O113" i="3" s="1"/>
  <c r="O114" i="3" l="1"/>
  <c r="I115" i="3"/>
  <c r="H116" i="3"/>
  <c r="J115" i="3"/>
  <c r="M115" i="3"/>
  <c r="L115" i="3"/>
  <c r="D133" i="3"/>
  <c r="D134" i="3" l="1"/>
  <c r="I116" i="3"/>
  <c r="J116" i="3"/>
  <c r="H117" i="3"/>
  <c r="M116" i="3"/>
  <c r="L116" i="3"/>
  <c r="N115" i="3"/>
  <c r="O115" i="3" s="1"/>
  <c r="N116" i="3" l="1"/>
  <c r="O116" i="3" s="1"/>
  <c r="H118" i="3"/>
  <c r="I117" i="3"/>
  <c r="J117" i="3"/>
  <c r="M117" i="3"/>
  <c r="L117" i="3"/>
  <c r="D135" i="3"/>
  <c r="D136" i="3" l="1"/>
  <c r="H119" i="3"/>
  <c r="J118" i="3"/>
  <c r="I118" i="3"/>
  <c r="M118" i="3"/>
  <c r="L118" i="3"/>
  <c r="N117" i="3"/>
  <c r="O117" i="3" s="1"/>
  <c r="H120" i="3" l="1"/>
  <c r="J119" i="3"/>
  <c r="I119" i="3"/>
  <c r="M119" i="3"/>
  <c r="L119" i="3"/>
  <c r="N118" i="3"/>
  <c r="O118" i="3" s="1"/>
  <c r="D137" i="3"/>
  <c r="D138" i="3" l="1"/>
  <c r="H121" i="3"/>
  <c r="J120" i="3"/>
  <c r="I120" i="3"/>
  <c r="M120" i="3"/>
  <c r="L120" i="3"/>
  <c r="N119" i="3"/>
  <c r="O119" i="3" s="1"/>
  <c r="H122" i="3" l="1"/>
  <c r="J121" i="3"/>
  <c r="I121" i="3"/>
  <c r="M121" i="3"/>
  <c r="L121" i="3"/>
  <c r="N120" i="3"/>
  <c r="O120" i="3" s="1"/>
  <c r="D139" i="3"/>
  <c r="D140" i="3" l="1"/>
  <c r="H123" i="3"/>
  <c r="J122" i="3"/>
  <c r="M122" i="3"/>
  <c r="I122" i="3"/>
  <c r="L122" i="3"/>
  <c r="N121" i="3"/>
  <c r="O121" i="3" s="1"/>
  <c r="N122" i="3" l="1"/>
  <c r="O122" i="3"/>
  <c r="H124" i="3"/>
  <c r="J123" i="3"/>
  <c r="I123" i="3"/>
  <c r="M123" i="3"/>
  <c r="L123" i="3"/>
  <c r="D141" i="3"/>
  <c r="D142" i="3" l="1"/>
  <c r="H125" i="3"/>
  <c r="J124" i="3"/>
  <c r="I124" i="3"/>
  <c r="M124" i="3"/>
  <c r="L124" i="3"/>
  <c r="N123" i="3"/>
  <c r="O123" i="3" s="1"/>
  <c r="H126" i="3" l="1"/>
  <c r="J125" i="3"/>
  <c r="I125" i="3"/>
  <c r="M125" i="3"/>
  <c r="L125" i="3"/>
  <c r="N124" i="3"/>
  <c r="O124" i="3" s="1"/>
  <c r="D143" i="3"/>
  <c r="H127" i="3" l="1"/>
  <c r="J126" i="3"/>
  <c r="I126" i="3"/>
  <c r="M126" i="3"/>
  <c r="L126" i="3"/>
  <c r="D144" i="3"/>
  <c r="N125" i="3"/>
  <c r="O125" i="3" s="1"/>
  <c r="D145" i="3" l="1"/>
  <c r="D146" i="3" s="1"/>
  <c r="H128" i="3"/>
  <c r="J127" i="3"/>
  <c r="I127" i="3"/>
  <c r="M127" i="3"/>
  <c r="L127" i="3"/>
  <c r="N126" i="3"/>
  <c r="O126" i="3" s="1"/>
  <c r="N127" i="3" l="1"/>
  <c r="O127" i="3" s="1"/>
  <c r="M128" i="3"/>
  <c r="I128" i="3"/>
  <c r="H129" i="3"/>
  <c r="J128" i="3"/>
  <c r="L128" i="3"/>
  <c r="N128" i="3" l="1"/>
  <c r="O128" i="3" s="1"/>
  <c r="H130" i="3"/>
  <c r="J129" i="3"/>
  <c r="I129" i="3"/>
  <c r="M129" i="3"/>
  <c r="L129" i="3"/>
  <c r="M130" i="3" l="1"/>
  <c r="I130" i="3"/>
  <c r="H131" i="3"/>
  <c r="J130" i="3"/>
  <c r="L130" i="3"/>
  <c r="N129" i="3"/>
  <c r="O129" i="3" s="1"/>
  <c r="H132" i="3" l="1"/>
  <c r="J131" i="3"/>
  <c r="I131" i="3"/>
  <c r="M131" i="3"/>
  <c r="N131" i="3" s="1"/>
  <c r="L131" i="3"/>
  <c r="N130" i="3"/>
  <c r="O130" i="3" s="1"/>
  <c r="O131" i="3" l="1"/>
  <c r="M132" i="3"/>
  <c r="I132" i="3"/>
  <c r="H133" i="3"/>
  <c r="J132" i="3"/>
  <c r="L132" i="3"/>
  <c r="N132" i="3" l="1"/>
  <c r="O132" i="3" s="1"/>
  <c r="H134" i="3"/>
  <c r="J133" i="3"/>
  <c r="I133" i="3"/>
  <c r="M133" i="3"/>
  <c r="L133" i="3"/>
  <c r="M134" i="3" l="1"/>
  <c r="I134" i="3"/>
  <c r="H135" i="3"/>
  <c r="J134" i="3"/>
  <c r="L134" i="3"/>
  <c r="N133" i="3"/>
  <c r="O133" i="3" s="1"/>
  <c r="H136" i="3" l="1"/>
  <c r="J135" i="3"/>
  <c r="I135" i="3"/>
  <c r="M135" i="3"/>
  <c r="L135" i="3"/>
  <c r="N134" i="3"/>
  <c r="O134" i="3" s="1"/>
  <c r="N135" i="3" l="1"/>
  <c r="O135" i="3"/>
  <c r="M136" i="3"/>
  <c r="I136" i="3"/>
  <c r="H137" i="3"/>
  <c r="J136" i="3"/>
  <c r="L136" i="3"/>
  <c r="N136" i="3" l="1"/>
  <c r="O136" i="3" s="1"/>
  <c r="H138" i="3"/>
  <c r="J137" i="3"/>
  <c r="I137" i="3"/>
  <c r="M137" i="3"/>
  <c r="L137" i="3"/>
  <c r="M138" i="3" l="1"/>
  <c r="I138" i="3"/>
  <c r="H139" i="3"/>
  <c r="J138" i="3"/>
  <c r="L138" i="3"/>
  <c r="N137" i="3"/>
  <c r="O137" i="3" s="1"/>
  <c r="H140" i="3" l="1"/>
  <c r="J139" i="3"/>
  <c r="I139" i="3"/>
  <c r="M139" i="3"/>
  <c r="N139" i="3" s="1"/>
  <c r="L139" i="3"/>
  <c r="N138" i="3"/>
  <c r="O138" i="3" s="1"/>
  <c r="O139" i="3" l="1"/>
  <c r="M140" i="3"/>
  <c r="I140" i="3"/>
  <c r="H141" i="3"/>
  <c r="J140" i="3"/>
  <c r="L140" i="3"/>
  <c r="N140" i="3" l="1"/>
  <c r="O140" i="3" s="1"/>
  <c r="H142" i="3"/>
  <c r="J141" i="3"/>
  <c r="I141" i="3"/>
  <c r="M141" i="3"/>
  <c r="L141" i="3"/>
  <c r="M142" i="3" l="1"/>
  <c r="I142" i="3"/>
  <c r="H143" i="3"/>
  <c r="J142" i="3"/>
  <c r="L142" i="3"/>
  <c r="N141" i="3"/>
  <c r="O141" i="3" s="1"/>
  <c r="H144" i="3" l="1"/>
  <c r="J143" i="3"/>
  <c r="I143" i="3"/>
  <c r="M143" i="3"/>
  <c r="L143" i="3"/>
  <c r="N142" i="3"/>
  <c r="O142" i="3" s="1"/>
  <c r="N143" i="3" l="1"/>
  <c r="O143" i="3"/>
  <c r="M144" i="3"/>
  <c r="I144" i="3"/>
  <c r="H145" i="3"/>
  <c r="H146" i="3" s="1"/>
  <c r="J144" i="3"/>
  <c r="L144" i="3"/>
  <c r="J146" i="3" l="1"/>
  <c r="I146" i="3"/>
  <c r="M146" i="3"/>
  <c r="L146" i="3"/>
  <c r="N144" i="3"/>
  <c r="O144" i="3" s="1"/>
  <c r="J145" i="3"/>
  <c r="I145" i="3"/>
  <c r="M145" i="3"/>
  <c r="N145" i="3" s="1"/>
  <c r="O145" i="3" s="1"/>
  <c r="L145" i="3"/>
  <c r="N146" i="3" l="1"/>
  <c r="O146" i="3"/>
  <c r="D20" i="2"/>
  <c r="T117" i="2" l="1"/>
  <c r="C2" i="5" s="1"/>
  <c r="D21" i="2" l="1"/>
  <c r="D22" i="2" l="1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3" i="2"/>
  <c r="J3" i="2" l="1"/>
  <c r="L3" i="2"/>
  <c r="D23" i="2"/>
  <c r="M3" i="2"/>
  <c r="H4" i="2"/>
  <c r="I3" i="2"/>
  <c r="N3" i="2" l="1"/>
  <c r="O3" i="2" s="1"/>
  <c r="D24" i="2"/>
  <c r="M4" i="2"/>
  <c r="L4" i="2"/>
  <c r="J4" i="2"/>
  <c r="I4" i="2"/>
  <c r="H5" i="2"/>
  <c r="N4" i="2" l="1"/>
  <c r="M5" i="2"/>
  <c r="L5" i="2"/>
  <c r="D25" i="2"/>
  <c r="J5" i="2"/>
  <c r="H6" i="2"/>
  <c r="I5" i="2"/>
  <c r="O4" i="2" l="1"/>
  <c r="N5" i="2"/>
  <c r="O5" i="2" s="1"/>
  <c r="D26" i="2"/>
  <c r="M6" i="2"/>
  <c r="L6" i="2"/>
  <c r="J6" i="2"/>
  <c r="I6" i="2"/>
  <c r="H7" i="2"/>
  <c r="N6" i="2" l="1"/>
  <c r="O6" i="2" s="1"/>
  <c r="M7" i="2"/>
  <c r="L7" i="2"/>
  <c r="D27" i="2"/>
  <c r="H8" i="2"/>
  <c r="J7" i="2"/>
  <c r="I7" i="2"/>
  <c r="N7" i="2" l="1"/>
  <c r="O7" i="2" s="1"/>
  <c r="D28" i="2"/>
  <c r="M8" i="2"/>
  <c r="L8" i="2"/>
  <c r="H9" i="2"/>
  <c r="J8" i="2"/>
  <c r="I8" i="2"/>
  <c r="N8" i="2" l="1"/>
  <c r="O8" i="2" s="1"/>
  <c r="M9" i="2"/>
  <c r="L9" i="2"/>
  <c r="D29" i="2"/>
  <c r="H10" i="2"/>
  <c r="J9" i="2"/>
  <c r="I9" i="2"/>
  <c r="N9" i="2" l="1"/>
  <c r="O9" i="2" s="1"/>
  <c r="M10" i="2"/>
  <c r="L10" i="2"/>
  <c r="D30" i="2"/>
  <c r="H11" i="2"/>
  <c r="J10" i="2"/>
  <c r="I10" i="2"/>
  <c r="N10" i="2" l="1"/>
  <c r="O10" i="2" s="1"/>
  <c r="D31" i="2"/>
  <c r="M11" i="2"/>
  <c r="L11" i="2"/>
  <c r="H12" i="2"/>
  <c r="J11" i="2"/>
  <c r="I11" i="2"/>
  <c r="N11" i="2" l="1"/>
  <c r="O11" i="2" s="1"/>
  <c r="M12" i="2"/>
  <c r="L12" i="2"/>
  <c r="D32" i="2"/>
  <c r="H13" i="2"/>
  <c r="J12" i="2"/>
  <c r="I12" i="2"/>
  <c r="N12" i="2" l="1"/>
  <c r="O12" i="2" s="1"/>
  <c r="D33" i="2"/>
  <c r="M13" i="2"/>
  <c r="L13" i="2"/>
  <c r="H14" i="2"/>
  <c r="J13" i="2"/>
  <c r="I13" i="2"/>
  <c r="N13" i="2" l="1"/>
  <c r="O13" i="2" s="1"/>
  <c r="M14" i="2"/>
  <c r="L14" i="2"/>
  <c r="D34" i="2"/>
  <c r="H15" i="2"/>
  <c r="J14" i="2"/>
  <c r="I14" i="2"/>
  <c r="N14" i="2" l="1"/>
  <c r="O14" i="2" s="1"/>
  <c r="M15" i="2"/>
  <c r="L15" i="2"/>
  <c r="D35" i="2"/>
  <c r="H16" i="2"/>
  <c r="J15" i="2"/>
  <c r="I15" i="2"/>
  <c r="N15" i="2" l="1"/>
  <c r="O15" i="2" s="1"/>
  <c r="D36" i="2"/>
  <c r="M16" i="2"/>
  <c r="L16" i="2"/>
  <c r="H17" i="2"/>
  <c r="J16" i="2"/>
  <c r="I16" i="2"/>
  <c r="N16" i="2" l="1"/>
  <c r="O16" i="2" s="1"/>
  <c r="D37" i="2"/>
  <c r="M17" i="2"/>
  <c r="L17" i="2"/>
  <c r="H18" i="2"/>
  <c r="J17" i="2"/>
  <c r="I17" i="2"/>
  <c r="N17" i="2" l="1"/>
  <c r="O17" i="2" s="1"/>
  <c r="M18" i="2"/>
  <c r="L18" i="2"/>
  <c r="D38" i="2"/>
  <c r="H19" i="2"/>
  <c r="J18" i="2"/>
  <c r="I18" i="2"/>
  <c r="N18" i="2" l="1"/>
  <c r="O18" i="2" s="1"/>
  <c r="D39" i="2"/>
  <c r="M19" i="2"/>
  <c r="L19" i="2"/>
  <c r="H20" i="2"/>
  <c r="J19" i="2"/>
  <c r="I19" i="2"/>
  <c r="N19" i="2" l="1"/>
  <c r="O19" i="2" s="1"/>
  <c r="M20" i="2"/>
  <c r="L20" i="2"/>
  <c r="D40" i="2"/>
  <c r="H21" i="2"/>
  <c r="J20" i="2"/>
  <c r="I20" i="2"/>
  <c r="N20" i="2" l="1"/>
  <c r="O20" i="2" s="1"/>
  <c r="M21" i="2"/>
  <c r="L21" i="2"/>
  <c r="D41" i="2"/>
  <c r="H22" i="2"/>
  <c r="J21" i="2"/>
  <c r="I21" i="2"/>
  <c r="N21" i="2" l="1"/>
  <c r="O21" i="2" s="1"/>
  <c r="M22" i="2"/>
  <c r="L22" i="2"/>
  <c r="D42" i="2"/>
  <c r="H23" i="2"/>
  <c r="J22" i="2"/>
  <c r="I22" i="2"/>
  <c r="N22" i="2" l="1"/>
  <c r="O22" i="2" s="1"/>
  <c r="D43" i="2"/>
  <c r="M23" i="2"/>
  <c r="L23" i="2"/>
  <c r="H24" i="2"/>
  <c r="J23" i="2"/>
  <c r="I23" i="2"/>
  <c r="N23" i="2" l="1"/>
  <c r="O23" i="2" s="1"/>
  <c r="M24" i="2"/>
  <c r="L24" i="2"/>
  <c r="D44" i="2"/>
  <c r="H25" i="2"/>
  <c r="J24" i="2"/>
  <c r="I24" i="2"/>
  <c r="N24" i="2" l="1"/>
  <c r="O24" i="2" s="1"/>
  <c r="D45" i="2"/>
  <c r="M25" i="2"/>
  <c r="L25" i="2"/>
  <c r="H26" i="2"/>
  <c r="J25" i="2"/>
  <c r="I25" i="2"/>
  <c r="N25" i="2" l="1"/>
  <c r="O25" i="2" s="1"/>
  <c r="M26" i="2"/>
  <c r="L26" i="2"/>
  <c r="D46" i="2"/>
  <c r="H27" i="2"/>
  <c r="J26" i="2"/>
  <c r="I26" i="2"/>
  <c r="N26" i="2" l="1"/>
  <c r="O26" i="2" s="1"/>
  <c r="D47" i="2"/>
  <c r="M27" i="2"/>
  <c r="L27" i="2"/>
  <c r="H28" i="2"/>
  <c r="J27" i="2"/>
  <c r="I27" i="2"/>
  <c r="N27" i="2" l="1"/>
  <c r="O27" i="2" s="1"/>
  <c r="M28" i="2"/>
  <c r="L28" i="2"/>
  <c r="D48" i="2"/>
  <c r="H29" i="2"/>
  <c r="J28" i="2"/>
  <c r="I28" i="2"/>
  <c r="N28" i="2" l="1"/>
  <c r="O28" i="2" s="1"/>
  <c r="D49" i="2"/>
  <c r="M29" i="2"/>
  <c r="L29" i="2"/>
  <c r="H30" i="2"/>
  <c r="J29" i="2"/>
  <c r="I29" i="2"/>
  <c r="N29" i="2" l="1"/>
  <c r="O29" i="2" s="1"/>
  <c r="M30" i="2"/>
  <c r="L30" i="2"/>
  <c r="D50" i="2"/>
  <c r="H31" i="2"/>
  <c r="J30" i="2"/>
  <c r="I30" i="2"/>
  <c r="N30" i="2" l="1"/>
  <c r="O30" i="2" s="1"/>
  <c r="D51" i="2"/>
  <c r="M31" i="2"/>
  <c r="L31" i="2"/>
  <c r="H32" i="2"/>
  <c r="J31" i="2"/>
  <c r="I31" i="2"/>
  <c r="N31" i="2" l="1"/>
  <c r="O31" i="2" s="1"/>
  <c r="M32" i="2"/>
  <c r="L32" i="2"/>
  <c r="D52" i="2"/>
  <c r="H33" i="2"/>
  <c r="J32" i="2"/>
  <c r="I32" i="2"/>
  <c r="N32" i="2" l="1"/>
  <c r="O32" i="2" s="1"/>
  <c r="D53" i="2"/>
  <c r="M33" i="2"/>
  <c r="L33" i="2"/>
  <c r="H34" i="2"/>
  <c r="J33" i="2"/>
  <c r="I33" i="2"/>
  <c r="N33" i="2" l="1"/>
  <c r="O33" i="2" s="1"/>
  <c r="M34" i="2"/>
  <c r="L34" i="2"/>
  <c r="D54" i="2"/>
  <c r="H35" i="2"/>
  <c r="J34" i="2"/>
  <c r="I34" i="2"/>
  <c r="N34" i="2" l="1"/>
  <c r="O34" i="2" s="1"/>
  <c r="M35" i="2"/>
  <c r="L35" i="2"/>
  <c r="D55" i="2"/>
  <c r="H36" i="2"/>
  <c r="J35" i="2"/>
  <c r="I35" i="2"/>
  <c r="N35" i="2" l="1"/>
  <c r="O35" i="2" s="1"/>
  <c r="D56" i="2"/>
  <c r="M36" i="2"/>
  <c r="L36" i="2"/>
  <c r="H37" i="2"/>
  <c r="J36" i="2"/>
  <c r="I36" i="2"/>
  <c r="N36" i="2" l="1"/>
  <c r="O36" i="2" s="1"/>
  <c r="M37" i="2"/>
  <c r="L37" i="2"/>
  <c r="D57" i="2"/>
  <c r="H38" i="2"/>
  <c r="J37" i="2"/>
  <c r="I37" i="2"/>
  <c r="N37" i="2" l="1"/>
  <c r="O37" i="2" s="1"/>
  <c r="M38" i="2"/>
  <c r="L38" i="2"/>
  <c r="D58" i="2"/>
  <c r="H39" i="2"/>
  <c r="J38" i="2"/>
  <c r="I38" i="2"/>
  <c r="N38" i="2" l="1"/>
  <c r="O38" i="2" s="1"/>
  <c r="D59" i="2"/>
  <c r="M39" i="2"/>
  <c r="L39" i="2"/>
  <c r="H40" i="2"/>
  <c r="J39" i="2"/>
  <c r="I39" i="2"/>
  <c r="N39" i="2" l="1"/>
  <c r="O39" i="2" s="1"/>
  <c r="M40" i="2"/>
  <c r="L40" i="2"/>
  <c r="D60" i="2"/>
  <c r="H41" i="2"/>
  <c r="J40" i="2"/>
  <c r="I40" i="2"/>
  <c r="N40" i="2" l="1"/>
  <c r="O40" i="2" s="1"/>
  <c r="D61" i="2"/>
  <c r="M41" i="2"/>
  <c r="L41" i="2"/>
  <c r="H42" i="2"/>
  <c r="J41" i="2"/>
  <c r="I41" i="2"/>
  <c r="N41" i="2" l="1"/>
  <c r="O41" i="2" s="1"/>
  <c r="M42" i="2"/>
  <c r="L42" i="2"/>
  <c r="D62" i="2"/>
  <c r="H43" i="2"/>
  <c r="J42" i="2"/>
  <c r="I42" i="2"/>
  <c r="N42" i="2" l="1"/>
  <c r="O42" i="2" s="1"/>
  <c r="D63" i="2"/>
  <c r="M43" i="2"/>
  <c r="L43" i="2"/>
  <c r="H44" i="2"/>
  <c r="J43" i="2"/>
  <c r="I43" i="2"/>
  <c r="N43" i="2" l="1"/>
  <c r="O43" i="2" s="1"/>
  <c r="M44" i="2"/>
  <c r="L44" i="2"/>
  <c r="D64" i="2"/>
  <c r="H45" i="2"/>
  <c r="J44" i="2"/>
  <c r="I44" i="2"/>
  <c r="N44" i="2" l="1"/>
  <c r="O44" i="2" s="1"/>
  <c r="D65" i="2"/>
  <c r="M45" i="2"/>
  <c r="L45" i="2"/>
  <c r="H46" i="2"/>
  <c r="J45" i="2"/>
  <c r="I45" i="2"/>
  <c r="N45" i="2" l="1"/>
  <c r="O45" i="2" s="1"/>
  <c r="M46" i="2"/>
  <c r="L46" i="2"/>
  <c r="D66" i="2"/>
  <c r="H47" i="2"/>
  <c r="J46" i="2"/>
  <c r="I46" i="2"/>
  <c r="N46" i="2" l="1"/>
  <c r="O46" i="2" s="1"/>
  <c r="D67" i="2"/>
  <c r="M47" i="2"/>
  <c r="L47" i="2"/>
  <c r="H48" i="2"/>
  <c r="J47" i="2"/>
  <c r="I47" i="2"/>
  <c r="N47" i="2" l="1"/>
  <c r="O47" i="2" s="1"/>
  <c r="M48" i="2"/>
  <c r="L48" i="2"/>
  <c r="D68" i="2"/>
  <c r="H49" i="2"/>
  <c r="J48" i="2"/>
  <c r="I48" i="2"/>
  <c r="N48" i="2" l="1"/>
  <c r="O48" i="2" s="1"/>
  <c r="M49" i="2"/>
  <c r="L49" i="2"/>
  <c r="D69" i="2"/>
  <c r="H50" i="2"/>
  <c r="J49" i="2"/>
  <c r="I49" i="2"/>
  <c r="N49" i="2" l="1"/>
  <c r="O49" i="2" s="1"/>
  <c r="M50" i="2"/>
  <c r="L50" i="2"/>
  <c r="D70" i="2"/>
  <c r="H51" i="2"/>
  <c r="J50" i="2"/>
  <c r="I50" i="2"/>
  <c r="N50" i="2" l="1"/>
  <c r="O50" i="2" s="1"/>
  <c r="M51" i="2"/>
  <c r="L51" i="2"/>
  <c r="D71" i="2"/>
  <c r="H52" i="2"/>
  <c r="J51" i="2"/>
  <c r="I51" i="2"/>
  <c r="N51" i="2" l="1"/>
  <c r="O51" i="2" s="1"/>
  <c r="D72" i="2"/>
  <c r="M52" i="2"/>
  <c r="L52" i="2"/>
  <c r="H53" i="2"/>
  <c r="J52" i="2"/>
  <c r="I52" i="2"/>
  <c r="N52" i="2" l="1"/>
  <c r="O52" i="2" s="1"/>
  <c r="M53" i="2"/>
  <c r="L53" i="2"/>
  <c r="D73" i="2"/>
  <c r="H54" i="2"/>
  <c r="J53" i="2"/>
  <c r="I53" i="2"/>
  <c r="N53" i="2" l="1"/>
  <c r="O53" i="2" s="1"/>
  <c r="D74" i="2"/>
  <c r="M54" i="2"/>
  <c r="L54" i="2"/>
  <c r="H55" i="2"/>
  <c r="J54" i="2"/>
  <c r="I54" i="2"/>
  <c r="N54" i="2" l="1"/>
  <c r="O54" i="2" s="1"/>
  <c r="M55" i="2"/>
  <c r="L55" i="2"/>
  <c r="D75" i="2"/>
  <c r="H56" i="2"/>
  <c r="J55" i="2"/>
  <c r="I55" i="2"/>
  <c r="N55" i="2" l="1"/>
  <c r="O55" i="2" s="1"/>
  <c r="D76" i="2"/>
  <c r="M56" i="2"/>
  <c r="L56" i="2"/>
  <c r="H57" i="2"/>
  <c r="J56" i="2"/>
  <c r="I56" i="2"/>
  <c r="N56" i="2" l="1"/>
  <c r="O56" i="2" s="1"/>
  <c r="M57" i="2"/>
  <c r="L57" i="2"/>
  <c r="D77" i="2"/>
  <c r="H58" i="2"/>
  <c r="J57" i="2"/>
  <c r="I57" i="2"/>
  <c r="N57" i="2" l="1"/>
  <c r="O57" i="2" s="1"/>
  <c r="D78" i="2"/>
  <c r="M58" i="2"/>
  <c r="L58" i="2"/>
  <c r="H59" i="2"/>
  <c r="J58" i="2"/>
  <c r="I58" i="2"/>
  <c r="N58" i="2" l="1"/>
  <c r="O58" i="2" s="1"/>
  <c r="M59" i="2"/>
  <c r="L59" i="2"/>
  <c r="D79" i="2"/>
  <c r="H60" i="2"/>
  <c r="J59" i="2"/>
  <c r="I59" i="2"/>
  <c r="N59" i="2" l="1"/>
  <c r="O59" i="2" s="1"/>
  <c r="D80" i="2"/>
  <c r="M60" i="2"/>
  <c r="L60" i="2"/>
  <c r="H61" i="2"/>
  <c r="J60" i="2"/>
  <c r="I60" i="2"/>
  <c r="N60" i="2" l="1"/>
  <c r="O60" i="2" s="1"/>
  <c r="M61" i="2"/>
  <c r="L61" i="2"/>
  <c r="D81" i="2"/>
  <c r="H62" i="2"/>
  <c r="J61" i="2"/>
  <c r="I61" i="2"/>
  <c r="N61" i="2" l="1"/>
  <c r="O61" i="2" s="1"/>
  <c r="D82" i="2"/>
  <c r="M62" i="2"/>
  <c r="L62" i="2"/>
  <c r="H63" i="2"/>
  <c r="J62" i="2"/>
  <c r="I62" i="2"/>
  <c r="N62" i="2" l="1"/>
  <c r="O62" i="2" s="1"/>
  <c r="M63" i="2"/>
  <c r="L63" i="2"/>
  <c r="D83" i="2"/>
  <c r="H64" i="2"/>
  <c r="J63" i="2"/>
  <c r="I63" i="2"/>
  <c r="N63" i="2" l="1"/>
  <c r="O63" i="2" s="1"/>
  <c r="D84" i="2"/>
  <c r="M64" i="2"/>
  <c r="L64" i="2"/>
  <c r="H65" i="2"/>
  <c r="J64" i="2"/>
  <c r="I64" i="2"/>
  <c r="N64" i="2" l="1"/>
  <c r="O64" i="2" s="1"/>
  <c r="M65" i="2"/>
  <c r="L65" i="2"/>
  <c r="D85" i="2"/>
  <c r="H66" i="2"/>
  <c r="J65" i="2"/>
  <c r="I65" i="2"/>
  <c r="N65" i="2" l="1"/>
  <c r="O65" i="2" s="1"/>
  <c r="D86" i="2"/>
  <c r="M66" i="2"/>
  <c r="L66" i="2"/>
  <c r="H67" i="2"/>
  <c r="J66" i="2"/>
  <c r="I66" i="2"/>
  <c r="N66" i="2" l="1"/>
  <c r="O66" i="2" s="1"/>
  <c r="M67" i="2"/>
  <c r="L67" i="2"/>
  <c r="D87" i="2"/>
  <c r="H68" i="2"/>
  <c r="J67" i="2"/>
  <c r="I67" i="2"/>
  <c r="N67" i="2" l="1"/>
  <c r="O67" i="2" s="1"/>
  <c r="D88" i="2"/>
  <c r="M68" i="2"/>
  <c r="L68" i="2"/>
  <c r="H69" i="2"/>
  <c r="J68" i="2"/>
  <c r="I68" i="2"/>
  <c r="N68" i="2" l="1"/>
  <c r="O68" i="2" s="1"/>
  <c r="M69" i="2"/>
  <c r="L69" i="2"/>
  <c r="D89" i="2"/>
  <c r="H70" i="2"/>
  <c r="J69" i="2"/>
  <c r="I69" i="2"/>
  <c r="N69" i="2" l="1"/>
  <c r="O69" i="2" s="1"/>
  <c r="M70" i="2"/>
  <c r="L70" i="2"/>
  <c r="D90" i="2"/>
  <c r="H71" i="2"/>
  <c r="J70" i="2"/>
  <c r="I70" i="2"/>
  <c r="N70" i="2" l="1"/>
  <c r="O70" i="2" s="1"/>
  <c r="D91" i="2"/>
  <c r="M71" i="2"/>
  <c r="L71" i="2"/>
  <c r="H72" i="2"/>
  <c r="J71" i="2"/>
  <c r="I71" i="2"/>
  <c r="N71" i="2" l="1"/>
  <c r="O71" i="2" s="1"/>
  <c r="M72" i="2"/>
  <c r="L72" i="2"/>
  <c r="D92" i="2"/>
  <c r="H73" i="2"/>
  <c r="J72" i="2"/>
  <c r="I72" i="2"/>
  <c r="N72" i="2" l="1"/>
  <c r="O72" i="2" s="1"/>
  <c r="M73" i="2"/>
  <c r="L73" i="2"/>
  <c r="D93" i="2"/>
  <c r="H74" i="2"/>
  <c r="J73" i="2"/>
  <c r="I73" i="2"/>
  <c r="N73" i="2" l="1"/>
  <c r="O73" i="2" s="1"/>
  <c r="M74" i="2"/>
  <c r="L74" i="2"/>
  <c r="D94" i="2"/>
  <c r="H75" i="2"/>
  <c r="J74" i="2"/>
  <c r="I74" i="2"/>
  <c r="N74" i="2" l="1"/>
  <c r="O74" i="2" s="1"/>
  <c r="D95" i="2"/>
  <c r="M75" i="2"/>
  <c r="L75" i="2"/>
  <c r="H76" i="2"/>
  <c r="J75" i="2"/>
  <c r="I75" i="2"/>
  <c r="N75" i="2" l="1"/>
  <c r="O75" i="2" s="1"/>
  <c r="M76" i="2"/>
  <c r="L76" i="2"/>
  <c r="D96" i="2"/>
  <c r="H77" i="2"/>
  <c r="J76" i="2"/>
  <c r="I76" i="2"/>
  <c r="N76" i="2" l="1"/>
  <c r="O76" i="2" s="1"/>
  <c r="D97" i="2"/>
  <c r="M77" i="2"/>
  <c r="L77" i="2"/>
  <c r="H78" i="2"/>
  <c r="J77" i="2"/>
  <c r="I77" i="2"/>
  <c r="N77" i="2" l="1"/>
  <c r="O77" i="2" s="1"/>
  <c r="M78" i="2"/>
  <c r="L78" i="2"/>
  <c r="D98" i="2"/>
  <c r="H79" i="2"/>
  <c r="J78" i="2"/>
  <c r="I78" i="2"/>
  <c r="N78" i="2" l="1"/>
  <c r="O78" i="2" s="1"/>
  <c r="D99" i="2"/>
  <c r="M79" i="2"/>
  <c r="L79" i="2"/>
  <c r="H80" i="2"/>
  <c r="J79" i="2"/>
  <c r="I79" i="2"/>
  <c r="N79" i="2" l="1"/>
  <c r="O79" i="2" s="1"/>
  <c r="M80" i="2"/>
  <c r="L80" i="2"/>
  <c r="D100" i="2"/>
  <c r="H81" i="2"/>
  <c r="J80" i="2"/>
  <c r="I80" i="2"/>
  <c r="N80" i="2" l="1"/>
  <c r="O80" i="2" s="1"/>
  <c r="D101" i="2"/>
  <c r="M81" i="2"/>
  <c r="L81" i="2"/>
  <c r="H82" i="2"/>
  <c r="J81" i="2"/>
  <c r="I81" i="2"/>
  <c r="N81" i="2" l="1"/>
  <c r="O81" i="2" s="1"/>
  <c r="M82" i="2"/>
  <c r="L82" i="2"/>
  <c r="D102" i="2"/>
  <c r="H83" i="2"/>
  <c r="J82" i="2"/>
  <c r="I82" i="2"/>
  <c r="N82" i="2" l="1"/>
  <c r="O82" i="2" s="1"/>
  <c r="D103" i="2"/>
  <c r="M83" i="2"/>
  <c r="L83" i="2"/>
  <c r="H84" i="2"/>
  <c r="J83" i="2"/>
  <c r="I83" i="2"/>
  <c r="N83" i="2" l="1"/>
  <c r="O83" i="2" s="1"/>
  <c r="M84" i="2"/>
  <c r="L84" i="2"/>
  <c r="D104" i="2"/>
  <c r="H85" i="2"/>
  <c r="J84" i="2"/>
  <c r="I84" i="2"/>
  <c r="N84" i="2" l="1"/>
  <c r="O84" i="2" s="1"/>
  <c r="M85" i="2"/>
  <c r="L85" i="2"/>
  <c r="D105" i="2"/>
  <c r="H86" i="2"/>
  <c r="J85" i="2"/>
  <c r="I85" i="2"/>
  <c r="N85" i="2" l="1"/>
  <c r="O85" i="2" s="1"/>
  <c r="M86" i="2"/>
  <c r="L86" i="2"/>
  <c r="D106" i="2"/>
  <c r="H87" i="2"/>
  <c r="J86" i="2"/>
  <c r="I86" i="2"/>
  <c r="N86" i="2" l="1"/>
  <c r="O86" i="2" s="1"/>
  <c r="D107" i="2"/>
  <c r="M87" i="2"/>
  <c r="L87" i="2"/>
  <c r="H88" i="2"/>
  <c r="J87" i="2"/>
  <c r="I87" i="2"/>
  <c r="N87" i="2" l="1"/>
  <c r="O87" i="2" s="1"/>
  <c r="M88" i="2"/>
  <c r="L88" i="2"/>
  <c r="D108" i="2"/>
  <c r="H89" i="2"/>
  <c r="J88" i="2"/>
  <c r="I88" i="2"/>
  <c r="N88" i="2" l="1"/>
  <c r="O88" i="2" s="1"/>
  <c r="D109" i="2"/>
  <c r="M89" i="2"/>
  <c r="L89" i="2"/>
  <c r="H90" i="2"/>
  <c r="J89" i="2"/>
  <c r="I89" i="2"/>
  <c r="N89" i="2" l="1"/>
  <c r="O89" i="2" s="1"/>
  <c r="M90" i="2"/>
  <c r="L90" i="2"/>
  <c r="D110" i="2"/>
  <c r="H91" i="2"/>
  <c r="J90" i="2"/>
  <c r="I90" i="2"/>
  <c r="N90" i="2" l="1"/>
  <c r="O90" i="2" s="1"/>
  <c r="D111" i="2"/>
  <c r="M91" i="2"/>
  <c r="L91" i="2"/>
  <c r="H92" i="2"/>
  <c r="J91" i="2"/>
  <c r="I91" i="2"/>
  <c r="N91" i="2" l="1"/>
  <c r="O91" i="2" s="1"/>
  <c r="M92" i="2"/>
  <c r="L92" i="2"/>
  <c r="D112" i="2"/>
  <c r="H93" i="2"/>
  <c r="J92" i="2"/>
  <c r="I92" i="2"/>
  <c r="N92" i="2" l="1"/>
  <c r="O92" i="2" s="1"/>
  <c r="D113" i="2"/>
  <c r="M93" i="2"/>
  <c r="L93" i="2"/>
  <c r="H94" i="2"/>
  <c r="J93" i="2"/>
  <c r="I93" i="2"/>
  <c r="N93" i="2" l="1"/>
  <c r="O93" i="2" s="1"/>
  <c r="M94" i="2"/>
  <c r="L94" i="2"/>
  <c r="D114" i="2"/>
  <c r="H95" i="2"/>
  <c r="J94" i="2"/>
  <c r="I94" i="2"/>
  <c r="N94" i="2" l="1"/>
  <c r="O94" i="2" s="1"/>
  <c r="D115" i="2"/>
  <c r="M95" i="2"/>
  <c r="L95" i="2"/>
  <c r="H96" i="2"/>
  <c r="J95" i="2"/>
  <c r="I95" i="2"/>
  <c r="N95" i="2" l="1"/>
  <c r="O95" i="2" s="1"/>
  <c r="M96" i="2"/>
  <c r="L96" i="2"/>
  <c r="D116" i="2"/>
  <c r="H97" i="2"/>
  <c r="J96" i="2"/>
  <c r="I96" i="2"/>
  <c r="N96" i="2" l="1"/>
  <c r="O96" i="2" s="1"/>
  <c r="M97" i="2"/>
  <c r="L97" i="2"/>
  <c r="D117" i="2"/>
  <c r="H98" i="2"/>
  <c r="J97" i="2"/>
  <c r="I97" i="2"/>
  <c r="N97" i="2" l="1"/>
  <c r="O97" i="2" s="1"/>
  <c r="M98" i="2"/>
  <c r="L98" i="2"/>
  <c r="D118" i="2"/>
  <c r="H99" i="2"/>
  <c r="J98" i="2"/>
  <c r="I98" i="2"/>
  <c r="N98" i="2" l="1"/>
  <c r="O98" i="2" s="1"/>
  <c r="D119" i="2"/>
  <c r="M99" i="2"/>
  <c r="L99" i="2"/>
  <c r="H100" i="2"/>
  <c r="J99" i="2"/>
  <c r="I99" i="2"/>
  <c r="N99" i="2" l="1"/>
  <c r="O99" i="2" s="1"/>
  <c r="M100" i="2"/>
  <c r="L100" i="2"/>
  <c r="D120" i="2"/>
  <c r="H101" i="2"/>
  <c r="J100" i="2"/>
  <c r="I100" i="2"/>
  <c r="N100" i="2" l="1"/>
  <c r="O100" i="2" s="1"/>
  <c r="D121" i="2"/>
  <c r="M101" i="2"/>
  <c r="L101" i="2"/>
  <c r="H102" i="2"/>
  <c r="J101" i="2"/>
  <c r="I101" i="2"/>
  <c r="N101" i="2" l="1"/>
  <c r="O101" i="2" s="1"/>
  <c r="M102" i="2"/>
  <c r="L102" i="2"/>
  <c r="D122" i="2"/>
  <c r="H103" i="2"/>
  <c r="J102" i="2"/>
  <c r="I102" i="2"/>
  <c r="N102" i="2" l="1"/>
  <c r="O102" i="2" s="1"/>
  <c r="M103" i="2"/>
  <c r="L103" i="2"/>
  <c r="D123" i="2"/>
  <c r="H104" i="2"/>
  <c r="J103" i="2"/>
  <c r="I103" i="2"/>
  <c r="N103" i="2" l="1"/>
  <c r="O103" i="2" s="1"/>
  <c r="D124" i="2"/>
  <c r="M104" i="2"/>
  <c r="L104" i="2"/>
  <c r="H105" i="2"/>
  <c r="J104" i="2"/>
  <c r="I104" i="2"/>
  <c r="N104" i="2" l="1"/>
  <c r="O104" i="2" s="1"/>
  <c r="M105" i="2"/>
  <c r="L105" i="2"/>
  <c r="D125" i="2"/>
  <c r="H106" i="2"/>
  <c r="J105" i="2"/>
  <c r="I105" i="2"/>
  <c r="N105" i="2" l="1"/>
  <c r="O105" i="2" s="1"/>
  <c r="D126" i="2"/>
  <c r="M106" i="2"/>
  <c r="L106" i="2"/>
  <c r="H107" i="2"/>
  <c r="J106" i="2"/>
  <c r="I106" i="2"/>
  <c r="N106" i="2" l="1"/>
  <c r="O106" i="2" s="1"/>
  <c r="M107" i="2"/>
  <c r="L107" i="2"/>
  <c r="D127" i="2"/>
  <c r="H108" i="2"/>
  <c r="J107" i="2"/>
  <c r="I107" i="2"/>
  <c r="N107" i="2" l="1"/>
  <c r="O107" i="2" s="1"/>
  <c r="D128" i="2"/>
  <c r="M108" i="2"/>
  <c r="L108" i="2"/>
  <c r="H109" i="2"/>
  <c r="J108" i="2"/>
  <c r="I108" i="2"/>
  <c r="N108" i="2" l="1"/>
  <c r="O108" i="2" s="1"/>
  <c r="M109" i="2"/>
  <c r="L109" i="2"/>
  <c r="D129" i="2"/>
  <c r="H110" i="2"/>
  <c r="J109" i="2"/>
  <c r="I109" i="2"/>
  <c r="N109" i="2" l="1"/>
  <c r="O109" i="2" s="1"/>
  <c r="D130" i="2"/>
  <c r="M110" i="2"/>
  <c r="L110" i="2"/>
  <c r="H111" i="2"/>
  <c r="J110" i="2"/>
  <c r="I110" i="2"/>
  <c r="N110" i="2" l="1"/>
  <c r="O110" i="2" s="1"/>
  <c r="M111" i="2"/>
  <c r="L111" i="2"/>
  <c r="D131" i="2"/>
  <c r="H112" i="2"/>
  <c r="J111" i="2"/>
  <c r="I111" i="2"/>
  <c r="N111" i="2" l="1"/>
  <c r="O111" i="2" s="1"/>
  <c r="M112" i="2"/>
  <c r="L112" i="2"/>
  <c r="D132" i="2"/>
  <c r="H113" i="2"/>
  <c r="J112" i="2"/>
  <c r="I112" i="2"/>
  <c r="N112" i="2" l="1"/>
  <c r="O112" i="2" s="1"/>
  <c r="D133" i="2"/>
  <c r="M113" i="2"/>
  <c r="L113" i="2"/>
  <c r="H114" i="2"/>
  <c r="J113" i="2"/>
  <c r="I113" i="2"/>
  <c r="N113" i="2" l="1"/>
  <c r="O113" i="2" s="1"/>
  <c r="M114" i="2"/>
  <c r="L114" i="2"/>
  <c r="D134" i="2"/>
  <c r="H115" i="2"/>
  <c r="J114" i="2"/>
  <c r="I114" i="2"/>
  <c r="N114" i="2" l="1"/>
  <c r="O114" i="2" s="1"/>
  <c r="M115" i="2"/>
  <c r="L115" i="2"/>
  <c r="D135" i="2"/>
  <c r="H116" i="2"/>
  <c r="J115" i="2"/>
  <c r="I115" i="2"/>
  <c r="N115" i="2" l="1"/>
  <c r="O115" i="2" s="1"/>
  <c r="M116" i="2"/>
  <c r="L116" i="2"/>
  <c r="D136" i="2"/>
  <c r="H117" i="2"/>
  <c r="J116" i="2"/>
  <c r="I116" i="2"/>
  <c r="N116" i="2" l="1"/>
  <c r="O116" i="2" s="1"/>
  <c r="D137" i="2"/>
  <c r="M117" i="2"/>
  <c r="L117" i="2"/>
  <c r="H118" i="2"/>
  <c r="J117" i="2"/>
  <c r="I117" i="2"/>
  <c r="N117" i="2" l="1"/>
  <c r="O117" i="2" s="1"/>
  <c r="M118" i="2"/>
  <c r="L118" i="2"/>
  <c r="D138" i="2"/>
  <c r="H119" i="2"/>
  <c r="J118" i="2"/>
  <c r="I118" i="2"/>
  <c r="N118" i="2" l="1"/>
  <c r="O118" i="2" s="1"/>
  <c r="D139" i="2"/>
  <c r="M119" i="2"/>
  <c r="L119" i="2"/>
  <c r="H120" i="2"/>
  <c r="J119" i="2"/>
  <c r="I119" i="2"/>
  <c r="N119" i="2" l="1"/>
  <c r="O119" i="2" s="1"/>
  <c r="M120" i="2"/>
  <c r="L120" i="2"/>
  <c r="D140" i="2"/>
  <c r="H121" i="2"/>
  <c r="J120" i="2"/>
  <c r="I120" i="2"/>
  <c r="N120" i="2" l="1"/>
  <c r="O120" i="2" s="1"/>
  <c r="D141" i="2"/>
  <c r="M121" i="2"/>
  <c r="L121" i="2"/>
  <c r="H122" i="2"/>
  <c r="J121" i="2"/>
  <c r="I121" i="2"/>
  <c r="N121" i="2" l="1"/>
  <c r="O121" i="2" s="1"/>
  <c r="M122" i="2"/>
  <c r="L122" i="2"/>
  <c r="D142" i="2"/>
  <c r="H123" i="2"/>
  <c r="J122" i="2"/>
  <c r="I122" i="2"/>
  <c r="N122" i="2" l="1"/>
  <c r="O122" i="2" s="1"/>
  <c r="M123" i="2"/>
  <c r="L123" i="2"/>
  <c r="D143" i="2"/>
  <c r="H124" i="2"/>
  <c r="J123" i="2"/>
  <c r="I123" i="2"/>
  <c r="N123" i="2" l="1"/>
  <c r="O123" i="2" s="1"/>
  <c r="D144" i="2"/>
  <c r="M124" i="2"/>
  <c r="L124" i="2"/>
  <c r="H125" i="2"/>
  <c r="J124" i="2"/>
  <c r="I124" i="2"/>
  <c r="N124" i="2" l="1"/>
  <c r="O124" i="2" s="1"/>
  <c r="M125" i="2"/>
  <c r="L125" i="2"/>
  <c r="D145" i="2"/>
  <c r="D146" i="2" s="1"/>
  <c r="H126" i="2"/>
  <c r="J125" i="2"/>
  <c r="I125" i="2"/>
  <c r="N125" i="2" l="1"/>
  <c r="O125" i="2" s="1"/>
  <c r="M126" i="2"/>
  <c r="L126" i="2"/>
  <c r="H127" i="2"/>
  <c r="J126" i="2"/>
  <c r="I126" i="2"/>
  <c r="N126" i="2" l="1"/>
  <c r="O126" i="2" s="1"/>
  <c r="M127" i="2"/>
  <c r="L127" i="2"/>
  <c r="H128" i="2"/>
  <c r="J127" i="2"/>
  <c r="I127" i="2"/>
  <c r="N127" i="2" l="1"/>
  <c r="O127" i="2" s="1"/>
  <c r="M128" i="2"/>
  <c r="L128" i="2"/>
  <c r="H129" i="2"/>
  <c r="J128" i="2"/>
  <c r="I128" i="2"/>
  <c r="N128" i="2" l="1"/>
  <c r="O128" i="2" s="1"/>
  <c r="M129" i="2"/>
  <c r="L129" i="2"/>
  <c r="H130" i="2"/>
  <c r="J129" i="2"/>
  <c r="I129" i="2"/>
  <c r="N129" i="2" l="1"/>
  <c r="O129" i="2" s="1"/>
  <c r="M130" i="2"/>
  <c r="L130" i="2"/>
  <c r="H131" i="2"/>
  <c r="J130" i="2"/>
  <c r="I130" i="2"/>
  <c r="N130" i="2" l="1"/>
  <c r="O130" i="2" s="1"/>
  <c r="M131" i="2"/>
  <c r="L131" i="2"/>
  <c r="H132" i="2"/>
  <c r="J131" i="2"/>
  <c r="I131" i="2"/>
  <c r="N131" i="2" l="1"/>
  <c r="O131" i="2" s="1"/>
  <c r="M132" i="2"/>
  <c r="L132" i="2"/>
  <c r="H133" i="2"/>
  <c r="J132" i="2"/>
  <c r="I132" i="2"/>
  <c r="N132" i="2" l="1"/>
  <c r="O132" i="2" s="1"/>
  <c r="M133" i="2"/>
  <c r="L133" i="2"/>
  <c r="H134" i="2"/>
  <c r="J133" i="2"/>
  <c r="I133" i="2"/>
  <c r="N133" i="2" l="1"/>
  <c r="O133" i="2" s="1"/>
  <c r="M134" i="2"/>
  <c r="L134" i="2"/>
  <c r="H135" i="2"/>
  <c r="J134" i="2"/>
  <c r="I134" i="2"/>
  <c r="N134" i="2" l="1"/>
  <c r="O134" i="2" s="1"/>
  <c r="M135" i="2"/>
  <c r="L135" i="2"/>
  <c r="H136" i="2"/>
  <c r="J135" i="2"/>
  <c r="I135" i="2"/>
  <c r="N135" i="2" l="1"/>
  <c r="O135" i="2" s="1"/>
  <c r="M136" i="2"/>
  <c r="L136" i="2"/>
  <c r="H137" i="2"/>
  <c r="J136" i="2"/>
  <c r="I136" i="2"/>
  <c r="N136" i="2" l="1"/>
  <c r="O136" i="2" s="1"/>
  <c r="M137" i="2"/>
  <c r="L137" i="2"/>
  <c r="H138" i="2"/>
  <c r="J137" i="2"/>
  <c r="I137" i="2"/>
  <c r="N137" i="2" l="1"/>
  <c r="O137" i="2" s="1"/>
  <c r="M138" i="2"/>
  <c r="L138" i="2"/>
  <c r="H139" i="2"/>
  <c r="J138" i="2"/>
  <c r="I138" i="2"/>
  <c r="N138" i="2" l="1"/>
  <c r="O138" i="2" s="1"/>
  <c r="M139" i="2"/>
  <c r="L139" i="2"/>
  <c r="H140" i="2"/>
  <c r="J139" i="2"/>
  <c r="I139" i="2"/>
  <c r="N139" i="2" l="1"/>
  <c r="O139" i="2" s="1"/>
  <c r="M140" i="2"/>
  <c r="L140" i="2"/>
  <c r="H141" i="2"/>
  <c r="J140" i="2"/>
  <c r="I140" i="2"/>
  <c r="N140" i="2" l="1"/>
  <c r="O140" i="2" s="1"/>
  <c r="M141" i="2"/>
  <c r="L141" i="2"/>
  <c r="H142" i="2"/>
  <c r="J141" i="2"/>
  <c r="I141" i="2"/>
  <c r="N141" i="2" l="1"/>
  <c r="O141" i="2" s="1"/>
  <c r="M142" i="2"/>
  <c r="L142" i="2"/>
  <c r="H143" i="2"/>
  <c r="J142" i="2"/>
  <c r="I142" i="2"/>
  <c r="N142" i="2" l="1"/>
  <c r="O142" i="2" s="1"/>
  <c r="M143" i="2"/>
  <c r="L143" i="2"/>
  <c r="H144" i="2"/>
  <c r="J143" i="2"/>
  <c r="I143" i="2"/>
  <c r="N143" i="2" l="1"/>
  <c r="O143" i="2" s="1"/>
  <c r="M144" i="2"/>
  <c r="L144" i="2"/>
  <c r="H145" i="2"/>
  <c r="H146" i="2" s="1"/>
  <c r="J144" i="2"/>
  <c r="I144" i="2"/>
  <c r="I146" i="2" l="1"/>
  <c r="L146" i="2"/>
  <c r="M146" i="2"/>
  <c r="J146" i="2"/>
  <c r="N144" i="2"/>
  <c r="O144" i="2" s="1"/>
  <c r="M145" i="2"/>
  <c r="L145" i="2"/>
  <c r="J145" i="2"/>
  <c r="I145" i="2"/>
  <c r="N146" i="2" l="1"/>
  <c r="N145" i="2"/>
  <c r="O145" i="2" s="1"/>
  <c r="O146" i="2" s="1"/>
  <c r="N149" i="2" l="1"/>
  <c r="C1" i="5" s="1"/>
  <c r="N149" i="3"/>
  <c r="C4" i="5" s="1"/>
</calcChain>
</file>

<file path=xl/sharedStrings.xml><?xml version="1.0" encoding="utf-8"?>
<sst xmlns="http://schemas.openxmlformats.org/spreadsheetml/2006/main" count="79" uniqueCount="42">
  <si>
    <t>Cups of coffee sold</t>
  </si>
  <si>
    <t>Discount factor</t>
  </si>
  <si>
    <t>RDR</t>
  </si>
  <si>
    <t>Refurbishment costs (B)</t>
  </si>
  <si>
    <t>Land cost (A)</t>
  </si>
  <si>
    <t>Staff and maintenance costs (C)</t>
  </si>
  <si>
    <t>Start of month</t>
  </si>
  <si>
    <t>Price</t>
  </si>
  <si>
    <t>Income (D)</t>
  </si>
  <si>
    <t>PV (A)</t>
  </si>
  <si>
    <t>PV (B)</t>
  </si>
  <si>
    <t>PV (D)</t>
  </si>
  <si>
    <t>NPV</t>
  </si>
  <si>
    <t>[1]</t>
  </si>
  <si>
    <t>NPV to date</t>
  </si>
  <si>
    <t>[2]</t>
  </si>
  <si>
    <t>months</t>
  </si>
  <si>
    <t>IRR</t>
  </si>
  <si>
    <t>Adjustment for cont income ='d'/delta</t>
  </si>
  <si>
    <t>Total NPV</t>
  </si>
  <si>
    <t>,</t>
  </si>
  <si>
    <t>Comments</t>
  </si>
  <si>
    <t xml:space="preserve">It is logical to assume that prices will increase if increase in costs have been allowed for </t>
  </si>
  <si>
    <t>NPV is very dependent on the underlying assumptions</t>
  </si>
  <si>
    <t>[4]</t>
  </si>
  <si>
    <t>using solver to set total NPV to zero by changing B1</t>
  </si>
  <si>
    <t>DPP is to start of this month=</t>
  </si>
  <si>
    <t>PV(C)</t>
  </si>
  <si>
    <t xml:space="preserve">The increase in prices leads to a significant increase in NPV </t>
  </si>
  <si>
    <t>…although the increase in costs and prices look inconsistent</t>
  </si>
  <si>
    <t>Increase in prices may reduce demand</t>
  </si>
  <si>
    <t>[max 8]</t>
  </si>
  <si>
    <t>(i)</t>
  </si>
  <si>
    <t>(a)</t>
  </si>
  <si>
    <t>(b)</t>
  </si>
  <si>
    <t>(c)</t>
  </si>
  <si>
    <t>(ii)</t>
  </si>
  <si>
    <t>and so store is profitable</t>
  </si>
  <si>
    <t>[0.5]</t>
  </si>
  <si>
    <t>so profitable</t>
  </si>
  <si>
    <t>[2.5]</t>
  </si>
  <si>
    <t>Need to make allowance for variable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</si>
</sst>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/>
    <xf numFmtId="3" fontId="0" fillId="0" borderId="0" xfId="0" applyNumberFormat="1"/>
    <xf numFmtId="6" fontId="0" fillId="0" borderId="0" xfId="0" applyNumberFormat="1"/>
    <xf numFmtId="164" fontId="0" fillId="0" borderId="0" xfId="1" applyNumberFormat="1" applyFont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indent="1"/>
    </xf>
    <xf numFmtId="165" fontId="0" fillId="0" borderId="0" xfId="1" applyNumberFormat="1" applyFont="1"/>
    <xf numFmtId="166" fontId="0" fillId="0" borderId="0" xfId="0" applyNumberFormat="1"/>
    <xf numFmtId="10" fontId="0" fillId="0" borderId="0" xfId="2" applyNumberFormat="1" applyFont="1"/>
    <xf numFmtId="8" fontId="0" fillId="0" borderId="0" xfId="0" applyNumberFormat="1"/>
    <xf numFmtId="0" fontId="0" fillId="0" borderId="0" xfId="0" applyAlignment="1">
      <alignment horizontal="left"/>
    </xf>
    <xf numFmtId="44" fontId="0" fillId="0" borderId="0" xfId="3" applyFont="1"/>
    <xf numFmtId="10" fontId="0" fillId="0" borderId="0" xfId="0" applyNumberFormat="1"/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4FF3-1207-4B6D-990C-CCE68C8F089E}">
  <dimension ref="A1:G130"/>
  <sheetViews>
    <sheetView tabSelected="1" workbookViewId="0">
      <selection activeCell="H6" sqref="H6"/>
    </sheetView>
  </sheetViews>
  <sheetFormatPr defaultRowHeight="15" x14ac:dyDescent="0.25"/>
  <cols>
    <col min="2" max="2" width="10.5703125" bestFit="1" customWidth="1"/>
  </cols>
  <sheetData>
    <row r="1" spans="1:7" ht="47.25" customHeight="1" x14ac:dyDescent="0.25">
      <c r="B1" s="2" t="s">
        <v>0</v>
      </c>
      <c r="C1" s="3"/>
      <c r="D1" s="2"/>
      <c r="E1" s="3"/>
      <c r="F1" s="2"/>
      <c r="G1" s="3"/>
    </row>
    <row r="2" spans="1:7" x14ac:dyDescent="0.25">
      <c r="A2" s="1">
        <v>43952</v>
      </c>
      <c r="B2" s="4">
        <v>10000</v>
      </c>
    </row>
    <row r="3" spans="1:7" x14ac:dyDescent="0.25">
      <c r="A3" s="1">
        <v>43983</v>
      </c>
      <c r="B3" s="4">
        <v>11000</v>
      </c>
    </row>
    <row r="4" spans="1:7" x14ac:dyDescent="0.25">
      <c r="A4" s="1">
        <v>44013</v>
      </c>
      <c r="B4" s="4">
        <v>12000</v>
      </c>
    </row>
    <row r="5" spans="1:7" x14ac:dyDescent="0.25">
      <c r="A5" s="1">
        <v>44044</v>
      </c>
      <c r="B5" s="4">
        <v>13000</v>
      </c>
    </row>
    <row r="6" spans="1:7" x14ac:dyDescent="0.25">
      <c r="A6" s="1">
        <v>44075</v>
      </c>
      <c r="B6" s="4">
        <v>14000</v>
      </c>
    </row>
    <row r="7" spans="1:7" x14ac:dyDescent="0.25">
      <c r="A7" s="1">
        <v>44105</v>
      </c>
      <c r="B7" s="4">
        <v>15000</v>
      </c>
    </row>
    <row r="8" spans="1:7" x14ac:dyDescent="0.25">
      <c r="A8" s="1">
        <v>44136</v>
      </c>
      <c r="B8" s="4">
        <v>15000</v>
      </c>
    </row>
    <row r="9" spans="1:7" x14ac:dyDescent="0.25">
      <c r="A9" s="1">
        <v>44166</v>
      </c>
      <c r="B9" s="4">
        <v>15000</v>
      </c>
    </row>
    <row r="10" spans="1:7" x14ac:dyDescent="0.25">
      <c r="A10" s="1">
        <v>44197</v>
      </c>
      <c r="B10" s="4">
        <v>15000</v>
      </c>
    </row>
    <row r="11" spans="1:7" x14ac:dyDescent="0.25">
      <c r="A11" s="1">
        <v>44228</v>
      </c>
      <c r="B11" s="4">
        <v>15000</v>
      </c>
    </row>
    <row r="12" spans="1:7" x14ac:dyDescent="0.25">
      <c r="A12" s="1">
        <v>44256</v>
      </c>
      <c r="B12" s="4">
        <v>15000</v>
      </c>
    </row>
    <row r="13" spans="1:7" x14ac:dyDescent="0.25">
      <c r="A13" s="1">
        <v>44287</v>
      </c>
      <c r="B13" s="4">
        <v>15000</v>
      </c>
    </row>
    <row r="14" spans="1:7" x14ac:dyDescent="0.25">
      <c r="A14" s="1">
        <v>44317</v>
      </c>
      <c r="B14" s="4">
        <v>15000</v>
      </c>
    </row>
    <row r="15" spans="1:7" x14ac:dyDescent="0.25">
      <c r="A15" s="1">
        <v>44348</v>
      </c>
      <c r="B15" s="4">
        <v>15000</v>
      </c>
    </row>
    <row r="16" spans="1:7" x14ac:dyDescent="0.25">
      <c r="A16" s="1">
        <v>44378</v>
      </c>
      <c r="B16" s="4">
        <v>15000</v>
      </c>
    </row>
    <row r="17" spans="1:2" x14ac:dyDescent="0.25">
      <c r="A17" s="1">
        <v>44409</v>
      </c>
      <c r="B17" s="4">
        <v>15000</v>
      </c>
    </row>
    <row r="18" spans="1:2" x14ac:dyDescent="0.25">
      <c r="A18" s="1">
        <v>44440</v>
      </c>
      <c r="B18" s="4">
        <v>15000</v>
      </c>
    </row>
    <row r="19" spans="1:2" x14ac:dyDescent="0.25">
      <c r="A19" s="1">
        <v>44470</v>
      </c>
      <c r="B19" s="4">
        <v>15000</v>
      </c>
    </row>
    <row r="20" spans="1:2" x14ac:dyDescent="0.25">
      <c r="A20" s="1">
        <v>44501</v>
      </c>
      <c r="B20" s="4">
        <v>15000</v>
      </c>
    </row>
    <row r="21" spans="1:2" x14ac:dyDescent="0.25">
      <c r="A21" s="1">
        <v>44531</v>
      </c>
      <c r="B21" s="4">
        <v>15000</v>
      </c>
    </row>
    <row r="22" spans="1:2" x14ac:dyDescent="0.25">
      <c r="A22" s="1">
        <v>44562</v>
      </c>
      <c r="B22" s="4">
        <v>15000</v>
      </c>
    </row>
    <row r="23" spans="1:2" x14ac:dyDescent="0.25">
      <c r="A23" s="1">
        <v>44593</v>
      </c>
      <c r="B23" s="4">
        <v>15000</v>
      </c>
    </row>
    <row r="24" spans="1:2" x14ac:dyDescent="0.25">
      <c r="A24" s="1">
        <v>44621</v>
      </c>
      <c r="B24" s="4">
        <v>15000</v>
      </c>
    </row>
    <row r="25" spans="1:2" x14ac:dyDescent="0.25">
      <c r="A25" s="1">
        <v>44652</v>
      </c>
      <c r="B25" s="4">
        <v>15000</v>
      </c>
    </row>
    <row r="26" spans="1:2" x14ac:dyDescent="0.25">
      <c r="A26" s="1">
        <v>44682</v>
      </c>
      <c r="B26" s="4">
        <v>15000</v>
      </c>
    </row>
    <row r="27" spans="1:2" x14ac:dyDescent="0.25">
      <c r="A27" s="1">
        <v>44713</v>
      </c>
      <c r="B27" s="4">
        <v>15000</v>
      </c>
    </row>
    <row r="28" spans="1:2" x14ac:dyDescent="0.25">
      <c r="A28" s="1">
        <v>44743</v>
      </c>
      <c r="B28" s="4">
        <v>15000</v>
      </c>
    </row>
    <row r="29" spans="1:2" x14ac:dyDescent="0.25">
      <c r="A29" s="1">
        <v>44774</v>
      </c>
      <c r="B29" s="4">
        <v>15000</v>
      </c>
    </row>
    <row r="30" spans="1:2" x14ac:dyDescent="0.25">
      <c r="A30" s="1">
        <v>44805</v>
      </c>
      <c r="B30" s="4">
        <v>15000</v>
      </c>
    </row>
    <row r="31" spans="1:2" x14ac:dyDescent="0.25">
      <c r="A31" s="1">
        <v>44835</v>
      </c>
      <c r="B31" s="4">
        <v>15000</v>
      </c>
    </row>
    <row r="32" spans="1:2" x14ac:dyDescent="0.25">
      <c r="A32" s="1">
        <v>44866</v>
      </c>
      <c r="B32" s="4">
        <v>15000</v>
      </c>
    </row>
    <row r="33" spans="1:2" x14ac:dyDescent="0.25">
      <c r="A33" s="1">
        <v>44896</v>
      </c>
      <c r="B33" s="4">
        <v>15000</v>
      </c>
    </row>
    <row r="34" spans="1:2" x14ac:dyDescent="0.25">
      <c r="A34" s="1">
        <v>44927</v>
      </c>
      <c r="B34" s="4">
        <v>15000</v>
      </c>
    </row>
    <row r="35" spans="1:2" x14ac:dyDescent="0.25">
      <c r="A35" s="1">
        <v>44958</v>
      </c>
      <c r="B35" s="4">
        <v>15000</v>
      </c>
    </row>
    <row r="36" spans="1:2" x14ac:dyDescent="0.25">
      <c r="A36" s="1">
        <v>44986</v>
      </c>
      <c r="B36" s="4">
        <v>15000</v>
      </c>
    </row>
    <row r="37" spans="1:2" x14ac:dyDescent="0.25">
      <c r="A37" s="1">
        <v>45017</v>
      </c>
      <c r="B37" s="4">
        <v>15000</v>
      </c>
    </row>
    <row r="38" spans="1:2" x14ac:dyDescent="0.25">
      <c r="A38" s="1">
        <v>45047</v>
      </c>
      <c r="B38" s="4">
        <v>15000</v>
      </c>
    </row>
    <row r="39" spans="1:2" x14ac:dyDescent="0.25">
      <c r="A39" s="1">
        <v>45078</v>
      </c>
      <c r="B39" s="4">
        <v>15000</v>
      </c>
    </row>
    <row r="40" spans="1:2" x14ac:dyDescent="0.25">
      <c r="A40" s="1">
        <v>45108</v>
      </c>
      <c r="B40" s="4">
        <v>15000</v>
      </c>
    </row>
    <row r="41" spans="1:2" x14ac:dyDescent="0.25">
      <c r="A41" s="1">
        <v>45139</v>
      </c>
      <c r="B41" s="4">
        <v>15000</v>
      </c>
    </row>
    <row r="42" spans="1:2" x14ac:dyDescent="0.25">
      <c r="A42" s="1">
        <v>45170</v>
      </c>
      <c r="B42" s="4">
        <v>15000</v>
      </c>
    </row>
    <row r="43" spans="1:2" x14ac:dyDescent="0.25">
      <c r="A43" s="1">
        <v>45200</v>
      </c>
      <c r="B43" s="4">
        <v>15000</v>
      </c>
    </row>
    <row r="44" spans="1:2" x14ac:dyDescent="0.25">
      <c r="A44" s="1">
        <v>45231</v>
      </c>
      <c r="B44" s="4">
        <v>15000</v>
      </c>
    </row>
    <row r="45" spans="1:2" x14ac:dyDescent="0.25">
      <c r="A45" s="1">
        <v>45261</v>
      </c>
      <c r="B45" s="4">
        <v>15000</v>
      </c>
    </row>
    <row r="46" spans="1:2" x14ac:dyDescent="0.25">
      <c r="A46" s="1">
        <v>45292</v>
      </c>
      <c r="B46" s="4">
        <v>15000</v>
      </c>
    </row>
    <row r="47" spans="1:2" x14ac:dyDescent="0.25">
      <c r="A47" s="1">
        <v>45323</v>
      </c>
      <c r="B47" s="4">
        <v>15000</v>
      </c>
    </row>
    <row r="48" spans="1:2" x14ac:dyDescent="0.25">
      <c r="A48" s="1">
        <v>45352</v>
      </c>
      <c r="B48" s="4">
        <v>15000</v>
      </c>
    </row>
    <row r="49" spans="1:2" x14ac:dyDescent="0.25">
      <c r="A49" s="1">
        <v>45383</v>
      </c>
      <c r="B49" s="4">
        <v>15000</v>
      </c>
    </row>
    <row r="50" spans="1:2" x14ac:dyDescent="0.25">
      <c r="A50" s="1">
        <v>45413</v>
      </c>
      <c r="B50" s="4">
        <v>15000</v>
      </c>
    </row>
    <row r="51" spans="1:2" x14ac:dyDescent="0.25">
      <c r="A51" s="1">
        <v>45444</v>
      </c>
      <c r="B51" s="4">
        <v>15000</v>
      </c>
    </row>
    <row r="52" spans="1:2" x14ac:dyDescent="0.25">
      <c r="A52" s="1">
        <v>45474</v>
      </c>
      <c r="B52" s="4">
        <v>15000</v>
      </c>
    </row>
    <row r="53" spans="1:2" x14ac:dyDescent="0.25">
      <c r="A53" s="1">
        <v>45505</v>
      </c>
      <c r="B53" s="4">
        <v>15000</v>
      </c>
    </row>
    <row r="54" spans="1:2" x14ac:dyDescent="0.25">
      <c r="A54" s="1">
        <v>45536</v>
      </c>
      <c r="B54" s="4">
        <v>15000</v>
      </c>
    </row>
    <row r="55" spans="1:2" x14ac:dyDescent="0.25">
      <c r="A55" s="1">
        <v>45566</v>
      </c>
      <c r="B55" s="4">
        <v>15000</v>
      </c>
    </row>
    <row r="56" spans="1:2" x14ac:dyDescent="0.25">
      <c r="A56" s="1">
        <v>45597</v>
      </c>
      <c r="B56" s="4">
        <v>15000</v>
      </c>
    </row>
    <row r="57" spans="1:2" x14ac:dyDescent="0.25">
      <c r="A57" s="1">
        <v>45627</v>
      </c>
      <c r="B57" s="4">
        <v>15000</v>
      </c>
    </row>
    <row r="58" spans="1:2" x14ac:dyDescent="0.25">
      <c r="A58" s="1">
        <v>45658</v>
      </c>
      <c r="B58" s="4">
        <v>15000</v>
      </c>
    </row>
    <row r="59" spans="1:2" x14ac:dyDescent="0.25">
      <c r="A59" s="1">
        <v>45689</v>
      </c>
      <c r="B59" s="4">
        <v>15000</v>
      </c>
    </row>
    <row r="60" spans="1:2" x14ac:dyDescent="0.25">
      <c r="A60" s="1">
        <v>45717</v>
      </c>
      <c r="B60" s="4">
        <v>15000</v>
      </c>
    </row>
    <row r="61" spans="1:2" x14ac:dyDescent="0.25">
      <c r="A61" s="1">
        <v>45748</v>
      </c>
      <c r="B61" s="4">
        <v>15000</v>
      </c>
    </row>
    <row r="62" spans="1:2" x14ac:dyDescent="0.25">
      <c r="A62" s="1">
        <v>45778</v>
      </c>
      <c r="B62" s="4">
        <v>15000</v>
      </c>
    </row>
    <row r="63" spans="1:2" x14ac:dyDescent="0.25">
      <c r="A63" s="1">
        <v>45809</v>
      </c>
      <c r="B63" s="4">
        <v>15000</v>
      </c>
    </row>
    <row r="64" spans="1:2" x14ac:dyDescent="0.25">
      <c r="A64" s="1">
        <v>45839</v>
      </c>
      <c r="B64" s="4">
        <v>15000</v>
      </c>
    </row>
    <row r="65" spans="1:2" x14ac:dyDescent="0.25">
      <c r="A65" s="1">
        <v>45870</v>
      </c>
      <c r="B65" s="4">
        <v>15000</v>
      </c>
    </row>
    <row r="66" spans="1:2" x14ac:dyDescent="0.25">
      <c r="A66" s="1">
        <v>45901</v>
      </c>
      <c r="B66" s="4">
        <v>15000</v>
      </c>
    </row>
    <row r="67" spans="1:2" x14ac:dyDescent="0.25">
      <c r="A67" s="1">
        <v>45931</v>
      </c>
      <c r="B67" s="4">
        <v>15000</v>
      </c>
    </row>
    <row r="68" spans="1:2" x14ac:dyDescent="0.25">
      <c r="A68" s="1">
        <v>45962</v>
      </c>
      <c r="B68" s="4">
        <v>15000</v>
      </c>
    </row>
    <row r="69" spans="1:2" x14ac:dyDescent="0.25">
      <c r="A69" s="1">
        <v>45992</v>
      </c>
      <c r="B69" s="4">
        <v>15000</v>
      </c>
    </row>
    <row r="70" spans="1:2" x14ac:dyDescent="0.25">
      <c r="A70" s="1">
        <v>46023</v>
      </c>
      <c r="B70" s="4">
        <v>15000</v>
      </c>
    </row>
    <row r="71" spans="1:2" x14ac:dyDescent="0.25">
      <c r="A71" s="1">
        <v>46054</v>
      </c>
      <c r="B71" s="4">
        <v>15000</v>
      </c>
    </row>
    <row r="72" spans="1:2" x14ac:dyDescent="0.25">
      <c r="A72" s="1">
        <v>46082</v>
      </c>
      <c r="B72" s="4">
        <v>15000</v>
      </c>
    </row>
    <row r="73" spans="1:2" x14ac:dyDescent="0.25">
      <c r="A73" s="1">
        <v>46113</v>
      </c>
      <c r="B73" s="4">
        <v>15000</v>
      </c>
    </row>
    <row r="74" spans="1:2" x14ac:dyDescent="0.25">
      <c r="A74" s="1">
        <v>46143</v>
      </c>
      <c r="B74" s="4">
        <v>15000</v>
      </c>
    </row>
    <row r="75" spans="1:2" x14ac:dyDescent="0.25">
      <c r="A75" s="1">
        <v>46174</v>
      </c>
      <c r="B75" s="4">
        <v>15000</v>
      </c>
    </row>
    <row r="76" spans="1:2" x14ac:dyDescent="0.25">
      <c r="A76" s="1">
        <v>46204</v>
      </c>
      <c r="B76" s="4">
        <v>15000</v>
      </c>
    </row>
    <row r="77" spans="1:2" x14ac:dyDescent="0.25">
      <c r="A77" s="1">
        <v>46235</v>
      </c>
      <c r="B77" s="4">
        <v>15000</v>
      </c>
    </row>
    <row r="78" spans="1:2" x14ac:dyDescent="0.25">
      <c r="A78" s="1">
        <v>46266</v>
      </c>
      <c r="B78" s="4">
        <v>15000</v>
      </c>
    </row>
    <row r="79" spans="1:2" x14ac:dyDescent="0.25">
      <c r="A79" s="1">
        <v>46296</v>
      </c>
      <c r="B79" s="4">
        <v>15000</v>
      </c>
    </row>
    <row r="80" spans="1:2" x14ac:dyDescent="0.25">
      <c r="A80" s="1">
        <v>46327</v>
      </c>
      <c r="B80" s="4">
        <v>15000</v>
      </c>
    </row>
    <row r="81" spans="1:2" x14ac:dyDescent="0.25">
      <c r="A81" s="1">
        <v>46357</v>
      </c>
      <c r="B81" s="4">
        <v>15000</v>
      </c>
    </row>
    <row r="82" spans="1:2" x14ac:dyDescent="0.25">
      <c r="A82" s="1">
        <v>46388</v>
      </c>
      <c r="B82" s="4">
        <v>15000</v>
      </c>
    </row>
    <row r="83" spans="1:2" x14ac:dyDescent="0.25">
      <c r="A83" s="1">
        <v>46419</v>
      </c>
      <c r="B83" s="4">
        <v>15000</v>
      </c>
    </row>
    <row r="84" spans="1:2" x14ac:dyDescent="0.25">
      <c r="A84" s="1">
        <v>46447</v>
      </c>
      <c r="B84" s="4">
        <v>15000</v>
      </c>
    </row>
    <row r="85" spans="1:2" x14ac:dyDescent="0.25">
      <c r="A85" s="1">
        <v>46478</v>
      </c>
      <c r="B85" s="4">
        <v>15000</v>
      </c>
    </row>
    <row r="86" spans="1:2" x14ac:dyDescent="0.25">
      <c r="A86" s="1">
        <v>46508</v>
      </c>
      <c r="B86" s="4">
        <v>15000</v>
      </c>
    </row>
    <row r="87" spans="1:2" x14ac:dyDescent="0.25">
      <c r="A87" s="1">
        <v>46539</v>
      </c>
      <c r="B87" s="4">
        <v>15000</v>
      </c>
    </row>
    <row r="88" spans="1:2" x14ac:dyDescent="0.25">
      <c r="A88" s="1">
        <v>46569</v>
      </c>
      <c r="B88" s="4">
        <v>15000</v>
      </c>
    </row>
    <row r="89" spans="1:2" x14ac:dyDescent="0.25">
      <c r="A89" s="1">
        <v>46600</v>
      </c>
      <c r="B89" s="4">
        <v>15000</v>
      </c>
    </row>
    <row r="90" spans="1:2" x14ac:dyDescent="0.25">
      <c r="A90" s="1">
        <v>46631</v>
      </c>
      <c r="B90" s="4">
        <v>15000</v>
      </c>
    </row>
    <row r="91" spans="1:2" x14ac:dyDescent="0.25">
      <c r="A91" s="1">
        <v>46661</v>
      </c>
      <c r="B91" s="4">
        <v>15000</v>
      </c>
    </row>
    <row r="92" spans="1:2" x14ac:dyDescent="0.25">
      <c r="A92" s="1">
        <v>46692</v>
      </c>
      <c r="B92" s="4">
        <v>15000</v>
      </c>
    </row>
    <row r="93" spans="1:2" x14ac:dyDescent="0.25">
      <c r="A93" s="1">
        <v>46722</v>
      </c>
      <c r="B93" s="4">
        <v>15000</v>
      </c>
    </row>
    <row r="94" spans="1:2" x14ac:dyDescent="0.25">
      <c r="A94" s="1">
        <v>46753</v>
      </c>
      <c r="B94" s="4">
        <v>15000</v>
      </c>
    </row>
    <row r="95" spans="1:2" x14ac:dyDescent="0.25">
      <c r="A95" s="1">
        <v>46784</v>
      </c>
      <c r="B95" s="4">
        <v>15000</v>
      </c>
    </row>
    <row r="96" spans="1:2" x14ac:dyDescent="0.25">
      <c r="A96" s="1">
        <v>46813</v>
      </c>
      <c r="B96" s="4">
        <v>15000</v>
      </c>
    </row>
    <row r="97" spans="1:2" x14ac:dyDescent="0.25">
      <c r="A97" s="1">
        <v>46844</v>
      </c>
      <c r="B97" s="4">
        <v>15000</v>
      </c>
    </row>
    <row r="98" spans="1:2" x14ac:dyDescent="0.25">
      <c r="A98" s="1">
        <v>46874</v>
      </c>
      <c r="B98" s="4">
        <v>15000</v>
      </c>
    </row>
    <row r="99" spans="1:2" x14ac:dyDescent="0.25">
      <c r="A99" s="1">
        <v>46905</v>
      </c>
      <c r="B99" s="4">
        <v>15000</v>
      </c>
    </row>
    <row r="100" spans="1:2" x14ac:dyDescent="0.25">
      <c r="A100" s="1">
        <v>46935</v>
      </c>
      <c r="B100" s="4">
        <v>15000</v>
      </c>
    </row>
    <row r="101" spans="1:2" x14ac:dyDescent="0.25">
      <c r="A101" s="1">
        <v>46966</v>
      </c>
      <c r="B101" s="4">
        <v>15000</v>
      </c>
    </row>
    <row r="102" spans="1:2" x14ac:dyDescent="0.25">
      <c r="A102" s="1">
        <v>46997</v>
      </c>
      <c r="B102" s="4">
        <v>15000</v>
      </c>
    </row>
    <row r="103" spans="1:2" x14ac:dyDescent="0.25">
      <c r="A103" s="1">
        <v>47027</v>
      </c>
      <c r="B103" s="4">
        <v>15000</v>
      </c>
    </row>
    <row r="104" spans="1:2" x14ac:dyDescent="0.25">
      <c r="A104" s="1">
        <v>47058</v>
      </c>
      <c r="B104" s="4">
        <v>15000</v>
      </c>
    </row>
    <row r="105" spans="1:2" x14ac:dyDescent="0.25">
      <c r="A105" s="1">
        <v>47088</v>
      </c>
      <c r="B105" s="4">
        <v>15000</v>
      </c>
    </row>
    <row r="106" spans="1:2" x14ac:dyDescent="0.25">
      <c r="A106" s="1">
        <v>47119</v>
      </c>
      <c r="B106" s="4">
        <v>15000</v>
      </c>
    </row>
    <row r="107" spans="1:2" x14ac:dyDescent="0.25">
      <c r="A107" s="1">
        <v>47150</v>
      </c>
      <c r="B107" s="4">
        <v>15000</v>
      </c>
    </row>
    <row r="108" spans="1:2" x14ac:dyDescent="0.25">
      <c r="A108" s="1">
        <v>47178</v>
      </c>
      <c r="B108" s="4">
        <v>15000</v>
      </c>
    </row>
    <row r="109" spans="1:2" x14ac:dyDescent="0.25">
      <c r="A109" s="1">
        <v>47209</v>
      </c>
      <c r="B109" s="4">
        <v>15000</v>
      </c>
    </row>
    <row r="110" spans="1:2" x14ac:dyDescent="0.25">
      <c r="A110" s="1">
        <v>47239</v>
      </c>
      <c r="B110" s="4">
        <v>15000</v>
      </c>
    </row>
    <row r="111" spans="1:2" x14ac:dyDescent="0.25">
      <c r="A111" s="1">
        <v>47270</v>
      </c>
      <c r="B111" s="4">
        <v>15000</v>
      </c>
    </row>
    <row r="112" spans="1:2" x14ac:dyDescent="0.25">
      <c r="A112" s="1">
        <v>47300</v>
      </c>
      <c r="B112" s="4">
        <v>15000</v>
      </c>
    </row>
    <row r="113" spans="1:2" x14ac:dyDescent="0.25">
      <c r="A113" s="1">
        <v>47331</v>
      </c>
      <c r="B113" s="4">
        <v>15000</v>
      </c>
    </row>
    <row r="114" spans="1:2" x14ac:dyDescent="0.25">
      <c r="A114" s="1">
        <v>47362</v>
      </c>
      <c r="B114" s="4">
        <v>15000</v>
      </c>
    </row>
    <row r="115" spans="1:2" x14ac:dyDescent="0.25">
      <c r="A115" s="1">
        <v>47392</v>
      </c>
      <c r="B115" s="4">
        <v>15000</v>
      </c>
    </row>
    <row r="116" spans="1:2" x14ac:dyDescent="0.25">
      <c r="A116" s="1">
        <v>47423</v>
      </c>
      <c r="B116" s="4">
        <v>15000</v>
      </c>
    </row>
    <row r="117" spans="1:2" x14ac:dyDescent="0.25">
      <c r="A117" s="1">
        <v>47453</v>
      </c>
      <c r="B117" s="4">
        <v>15000</v>
      </c>
    </row>
    <row r="118" spans="1:2" x14ac:dyDescent="0.25">
      <c r="A118" s="1">
        <v>47484</v>
      </c>
      <c r="B118" s="4">
        <v>15000</v>
      </c>
    </row>
    <row r="119" spans="1:2" x14ac:dyDescent="0.25">
      <c r="A119" s="1">
        <v>47515</v>
      </c>
      <c r="B119" s="4">
        <v>15000</v>
      </c>
    </row>
    <row r="120" spans="1:2" x14ac:dyDescent="0.25">
      <c r="A120" s="1">
        <v>47543</v>
      </c>
      <c r="B120" s="4">
        <v>15000</v>
      </c>
    </row>
    <row r="121" spans="1:2" x14ac:dyDescent="0.25">
      <c r="A121" s="1">
        <v>47574</v>
      </c>
      <c r="B121" s="4">
        <v>15000</v>
      </c>
    </row>
    <row r="122" spans="1:2" x14ac:dyDescent="0.25">
      <c r="A122" s="1">
        <v>47604</v>
      </c>
      <c r="B122" s="4">
        <v>15000</v>
      </c>
    </row>
    <row r="123" spans="1:2" x14ac:dyDescent="0.25">
      <c r="A123" s="1">
        <v>47635</v>
      </c>
      <c r="B123" s="4">
        <v>15000</v>
      </c>
    </row>
    <row r="124" spans="1:2" x14ac:dyDescent="0.25">
      <c r="A124" s="1">
        <v>47665</v>
      </c>
      <c r="B124" s="4">
        <v>15000</v>
      </c>
    </row>
    <row r="125" spans="1:2" x14ac:dyDescent="0.25">
      <c r="A125" s="1">
        <v>47696</v>
      </c>
      <c r="B125" s="4">
        <v>15000</v>
      </c>
    </row>
    <row r="126" spans="1:2" x14ac:dyDescent="0.25">
      <c r="A126" s="1">
        <v>47727</v>
      </c>
      <c r="B126" s="4">
        <v>15000</v>
      </c>
    </row>
    <row r="127" spans="1:2" x14ac:dyDescent="0.25">
      <c r="A127" s="1">
        <v>47757</v>
      </c>
      <c r="B127" s="4">
        <v>15000</v>
      </c>
    </row>
    <row r="128" spans="1:2" x14ac:dyDescent="0.25">
      <c r="A128" s="1">
        <v>47788</v>
      </c>
      <c r="B128" s="4">
        <v>15000</v>
      </c>
    </row>
    <row r="129" spans="1:2" x14ac:dyDescent="0.25">
      <c r="A129" s="1">
        <v>47818</v>
      </c>
      <c r="B129" s="4">
        <v>15000</v>
      </c>
    </row>
    <row r="130" spans="1:2" x14ac:dyDescent="0.25">
      <c r="A13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00B2-B7B3-405A-8E4F-4230249DC57D}">
  <dimension ref="A1:U152"/>
  <sheetViews>
    <sheetView topLeftCell="A99" zoomScale="75" zoomScaleNormal="75" workbookViewId="0">
      <selection activeCell="N1" sqref="N1"/>
    </sheetView>
  </sheetViews>
  <sheetFormatPr defaultRowHeight="15" x14ac:dyDescent="0.25"/>
  <cols>
    <col min="3" max="3" width="16.5703125" customWidth="1"/>
    <col min="4" max="4" width="13.7109375" customWidth="1"/>
    <col min="5" max="5" width="10.5703125" bestFit="1" customWidth="1"/>
    <col min="6" max="7" width="13.140625" customWidth="1"/>
    <col min="9" max="9" width="12.7109375" bestFit="1" customWidth="1"/>
    <col min="10" max="10" width="9.85546875" bestFit="1" customWidth="1"/>
    <col min="11" max="12" width="11.5703125" customWidth="1"/>
    <col min="13" max="13" width="12" customWidth="1"/>
    <col min="14" max="14" width="9.85546875" bestFit="1" customWidth="1"/>
    <col min="15" max="15" width="14.42578125" bestFit="1" customWidth="1"/>
    <col min="19" max="19" width="13.7109375" customWidth="1"/>
  </cols>
  <sheetData>
    <row r="1" spans="1:15" x14ac:dyDescent="0.25">
      <c r="A1" t="s">
        <v>2</v>
      </c>
      <c r="B1" s="13">
        <v>0.12</v>
      </c>
      <c r="C1" s="10" t="s">
        <v>38</v>
      </c>
      <c r="D1" s="10" t="s">
        <v>13</v>
      </c>
      <c r="G1" s="10" t="s">
        <v>13</v>
      </c>
      <c r="H1" s="10" t="s">
        <v>15</v>
      </c>
      <c r="I1" s="10" t="s">
        <v>13</v>
      </c>
      <c r="J1" s="10" t="s">
        <v>15</v>
      </c>
      <c r="K1" s="10" t="s">
        <v>40</v>
      </c>
      <c r="L1" s="10" t="s">
        <v>13</v>
      </c>
      <c r="M1" s="10" t="s">
        <v>13</v>
      </c>
      <c r="N1" s="10" t="s">
        <v>13</v>
      </c>
      <c r="O1" s="10" t="s">
        <v>15</v>
      </c>
    </row>
    <row r="2" spans="1:15" ht="60" x14ac:dyDescent="0.25">
      <c r="A2" s="2" t="s">
        <v>6</v>
      </c>
      <c r="B2" s="2" t="s">
        <v>4</v>
      </c>
      <c r="C2" s="2" t="s">
        <v>3</v>
      </c>
      <c r="D2" s="2" t="s">
        <v>5</v>
      </c>
      <c r="E2" s="2" t="s">
        <v>0</v>
      </c>
      <c r="F2" s="2" t="s">
        <v>7</v>
      </c>
      <c r="G2" s="7" t="s">
        <v>8</v>
      </c>
      <c r="H2" s="2" t="s">
        <v>1</v>
      </c>
      <c r="I2" s="2" t="s">
        <v>9</v>
      </c>
      <c r="J2" s="2" t="s">
        <v>10</v>
      </c>
      <c r="K2" s="2" t="s">
        <v>18</v>
      </c>
      <c r="L2" s="2" t="s">
        <v>27</v>
      </c>
      <c r="M2" s="2" t="s">
        <v>11</v>
      </c>
      <c r="N2" s="2" t="s">
        <v>12</v>
      </c>
      <c r="O2" s="2" t="s">
        <v>14</v>
      </c>
    </row>
    <row r="3" spans="1:15" x14ac:dyDescent="0.25">
      <c r="A3" s="1">
        <v>43466</v>
      </c>
      <c r="B3" s="5">
        <v>500000</v>
      </c>
      <c r="G3" s="4">
        <f>E3*F3</f>
        <v>0</v>
      </c>
      <c r="H3">
        <f>1</f>
        <v>1</v>
      </c>
      <c r="I3" s="4">
        <f t="shared" ref="I3:I34" si="0">B3*$H3</f>
        <v>500000</v>
      </c>
      <c r="J3" s="4">
        <f t="shared" ref="J3:J34" si="1">C3*$H3</f>
        <v>0</v>
      </c>
      <c r="K3" s="12">
        <f>(((1+$B$1)^(1/12)-1)/(1+$B$1)^(1/12))/(LN(1+$B$1)/12)</f>
        <v>0.99529280145095256</v>
      </c>
      <c r="L3" s="12">
        <f t="shared" ref="L3:L34" si="2">D3*$H3*$K3</f>
        <v>0</v>
      </c>
      <c r="M3" s="4">
        <f t="shared" ref="M3:M34" si="3">G3*$H3*K3</f>
        <v>0</v>
      </c>
      <c r="N3" s="8">
        <f>M3-SUM(I3,J3,L3)</f>
        <v>-500000</v>
      </c>
      <c r="O3" s="8">
        <f>N3</f>
        <v>-500000</v>
      </c>
    </row>
    <row r="4" spans="1:15" x14ac:dyDescent="0.25">
      <c r="A4" s="1">
        <v>43497</v>
      </c>
      <c r="G4" s="4">
        <f t="shared" ref="G4:G67" si="4">E4*F4</f>
        <v>0</v>
      </c>
      <c r="H4">
        <f>H3*(1+$B$1)^(-1/12)</f>
        <v>0.99060039794300325</v>
      </c>
      <c r="I4" s="4">
        <f t="shared" si="0"/>
        <v>0</v>
      </c>
      <c r="J4" s="4">
        <f t="shared" si="1"/>
        <v>0</v>
      </c>
      <c r="K4" s="12">
        <f t="shared" ref="K4:K67" si="5">(((1+$B$1)^(1/12)-1)/(1+$B$1)^(1/12))/(LN(1+$B$1)/12)</f>
        <v>0.99529280145095256</v>
      </c>
      <c r="L4" s="4">
        <f t="shared" si="2"/>
        <v>0</v>
      </c>
      <c r="M4" s="4">
        <f t="shared" si="3"/>
        <v>0</v>
      </c>
      <c r="N4" s="8">
        <f t="shared" ref="N4:N67" si="6">M4-SUM(I4,J4,L4)</f>
        <v>0</v>
      </c>
      <c r="O4" s="8">
        <f>O3+N4</f>
        <v>-500000</v>
      </c>
    </row>
    <row r="5" spans="1:15" x14ac:dyDescent="0.25">
      <c r="A5" s="1">
        <v>43525</v>
      </c>
      <c r="G5" s="4">
        <f t="shared" si="4"/>
        <v>0</v>
      </c>
      <c r="H5">
        <f t="shared" ref="H5:H68" si="7">H4*(1+$B$1)^(-1/12)</f>
        <v>0.98128914840483639</v>
      </c>
      <c r="I5" s="4">
        <f t="shared" si="0"/>
        <v>0</v>
      </c>
      <c r="J5" s="4">
        <f t="shared" si="1"/>
        <v>0</v>
      </c>
      <c r="K5" s="12">
        <f t="shared" si="5"/>
        <v>0.99529280145095256</v>
      </c>
      <c r="L5" s="4">
        <f t="shared" si="2"/>
        <v>0</v>
      </c>
      <c r="M5" s="4">
        <f t="shared" si="3"/>
        <v>0</v>
      </c>
      <c r="N5" s="8">
        <f t="shared" si="6"/>
        <v>0</v>
      </c>
      <c r="O5" s="8">
        <f t="shared" ref="O5:O68" si="8">O4+N5</f>
        <v>-500000</v>
      </c>
    </row>
    <row r="6" spans="1:15" x14ac:dyDescent="0.25">
      <c r="A6" s="1">
        <v>43556</v>
      </c>
      <c r="G6" s="4">
        <f t="shared" si="4"/>
        <v>0</v>
      </c>
      <c r="H6">
        <f t="shared" si="7"/>
        <v>0.97206542090698167</v>
      </c>
      <c r="I6" s="4">
        <f t="shared" si="0"/>
        <v>0</v>
      </c>
      <c r="J6" s="4">
        <f t="shared" si="1"/>
        <v>0</v>
      </c>
      <c r="K6" s="12">
        <f t="shared" si="5"/>
        <v>0.99529280145095256</v>
      </c>
      <c r="L6" s="4">
        <f t="shared" si="2"/>
        <v>0</v>
      </c>
      <c r="M6" s="4">
        <f t="shared" si="3"/>
        <v>0</v>
      </c>
      <c r="N6" s="8">
        <f t="shared" si="6"/>
        <v>0</v>
      </c>
      <c r="O6" s="8">
        <f t="shared" si="8"/>
        <v>-500000</v>
      </c>
    </row>
    <row r="7" spans="1:15" x14ac:dyDescent="0.25">
      <c r="A7" s="1">
        <v>43586</v>
      </c>
      <c r="G7" s="4">
        <f t="shared" si="4"/>
        <v>0</v>
      </c>
      <c r="H7">
        <f t="shared" si="7"/>
        <v>0.96292839277708897</v>
      </c>
      <c r="I7" s="4">
        <f t="shared" si="0"/>
        <v>0</v>
      </c>
      <c r="J7" s="4">
        <f t="shared" si="1"/>
        <v>0</v>
      </c>
      <c r="K7" s="12">
        <f t="shared" si="5"/>
        <v>0.99529280145095256</v>
      </c>
      <c r="L7" s="4">
        <f t="shared" si="2"/>
        <v>0</v>
      </c>
      <c r="M7" s="4">
        <f t="shared" si="3"/>
        <v>0</v>
      </c>
      <c r="N7" s="8">
        <f t="shared" si="6"/>
        <v>0</v>
      </c>
      <c r="O7" s="8">
        <f t="shared" si="8"/>
        <v>-500000</v>
      </c>
    </row>
    <row r="8" spans="1:15" x14ac:dyDescent="0.25">
      <c r="A8" s="1">
        <v>43617</v>
      </c>
      <c r="G8" s="4">
        <f t="shared" si="4"/>
        <v>0</v>
      </c>
      <c r="H8">
        <f t="shared" si="7"/>
        <v>0.9538772490756009</v>
      </c>
      <c r="I8" s="4">
        <f t="shared" si="0"/>
        <v>0</v>
      </c>
      <c r="J8" s="4">
        <f t="shared" si="1"/>
        <v>0</v>
      </c>
      <c r="K8" s="12">
        <f t="shared" si="5"/>
        <v>0.99529280145095256</v>
      </c>
      <c r="L8" s="4">
        <f t="shared" si="2"/>
        <v>0</v>
      </c>
      <c r="M8" s="4">
        <f t="shared" si="3"/>
        <v>0</v>
      </c>
      <c r="N8" s="8">
        <f t="shared" si="6"/>
        <v>0</v>
      </c>
      <c r="O8" s="8">
        <f t="shared" si="8"/>
        <v>-500000</v>
      </c>
    </row>
    <row r="9" spans="1:15" x14ac:dyDescent="0.25">
      <c r="A9" s="1">
        <v>43647</v>
      </c>
      <c r="G9" s="4">
        <f t="shared" si="4"/>
        <v>0</v>
      </c>
      <c r="H9">
        <f t="shared" si="7"/>
        <v>0.94491118252306749</v>
      </c>
      <c r="I9" s="4">
        <f t="shared" si="0"/>
        <v>0</v>
      </c>
      <c r="J9" s="4">
        <f t="shared" si="1"/>
        <v>0</v>
      </c>
      <c r="K9" s="12">
        <f t="shared" si="5"/>
        <v>0.99529280145095256</v>
      </c>
      <c r="L9" s="4">
        <f t="shared" si="2"/>
        <v>0</v>
      </c>
      <c r="M9" s="4">
        <f t="shared" si="3"/>
        <v>0</v>
      </c>
      <c r="N9" s="8">
        <f t="shared" si="6"/>
        <v>0</v>
      </c>
      <c r="O9" s="8">
        <f t="shared" si="8"/>
        <v>-500000</v>
      </c>
    </row>
    <row r="10" spans="1:15" x14ac:dyDescent="0.25">
      <c r="A10" s="1">
        <v>43678</v>
      </c>
      <c r="G10" s="4">
        <f t="shared" si="4"/>
        <v>0</v>
      </c>
      <c r="H10">
        <f t="shared" si="7"/>
        <v>0.9360293934281444</v>
      </c>
      <c r="I10" s="4">
        <f t="shared" si="0"/>
        <v>0</v>
      </c>
      <c r="J10" s="4">
        <f t="shared" si="1"/>
        <v>0</v>
      </c>
      <c r="K10" s="12">
        <f t="shared" si="5"/>
        <v>0.99529280145095256</v>
      </c>
      <c r="L10" s="4">
        <f t="shared" si="2"/>
        <v>0</v>
      </c>
      <c r="M10" s="4">
        <f t="shared" si="3"/>
        <v>0</v>
      </c>
      <c r="N10" s="8">
        <f t="shared" si="6"/>
        <v>0</v>
      </c>
      <c r="O10" s="8">
        <f t="shared" si="8"/>
        <v>-500000</v>
      </c>
    </row>
    <row r="11" spans="1:15" x14ac:dyDescent="0.25">
      <c r="A11" s="1">
        <v>43709</v>
      </c>
      <c r="G11" s="4">
        <f t="shared" si="4"/>
        <v>0</v>
      </c>
      <c r="H11">
        <f t="shared" si="7"/>
        <v>0.92723108961626777</v>
      </c>
      <c r="I11" s="4">
        <f t="shared" si="0"/>
        <v>0</v>
      </c>
      <c r="J11" s="4">
        <f t="shared" si="1"/>
        <v>0</v>
      </c>
      <c r="K11" s="12">
        <f t="shared" si="5"/>
        <v>0.99529280145095256</v>
      </c>
      <c r="L11" s="4">
        <f t="shared" si="2"/>
        <v>0</v>
      </c>
      <c r="M11" s="4">
        <f t="shared" si="3"/>
        <v>0</v>
      </c>
      <c r="N11" s="8">
        <f t="shared" si="6"/>
        <v>0</v>
      </c>
      <c r="O11" s="8">
        <f t="shared" si="8"/>
        <v>-500000</v>
      </c>
    </row>
    <row r="12" spans="1:15" x14ac:dyDescent="0.25">
      <c r="A12" s="1">
        <v>43739</v>
      </c>
      <c r="C12" s="5">
        <v>250000</v>
      </c>
      <c r="G12" s="4">
        <f t="shared" si="4"/>
        <v>0</v>
      </c>
      <c r="H12">
        <f t="shared" si="7"/>
        <v>0.91851548635899938</v>
      </c>
      <c r="I12" s="4">
        <f t="shared" si="0"/>
        <v>0</v>
      </c>
      <c r="J12" s="4">
        <f t="shared" si="1"/>
        <v>229628.87158974985</v>
      </c>
      <c r="K12" s="12">
        <f t="shared" si="5"/>
        <v>0.99529280145095256</v>
      </c>
      <c r="L12" s="4">
        <f t="shared" si="2"/>
        <v>0</v>
      </c>
      <c r="M12" s="4">
        <f t="shared" si="3"/>
        <v>0</v>
      </c>
      <c r="N12" s="8">
        <f t="shared" si="6"/>
        <v>-229628.87158974985</v>
      </c>
      <c r="O12" s="8">
        <f t="shared" si="8"/>
        <v>-729628.87158974982</v>
      </c>
    </row>
    <row r="13" spans="1:15" x14ac:dyDescent="0.25">
      <c r="A13" s="1">
        <v>43770</v>
      </c>
      <c r="C13" s="5">
        <v>250000</v>
      </c>
      <c r="G13" s="4">
        <f t="shared" si="4"/>
        <v>0</v>
      </c>
      <c r="H13">
        <f t="shared" si="7"/>
        <v>0.90988180630403592</v>
      </c>
      <c r="I13" s="4">
        <f t="shared" si="0"/>
        <v>0</v>
      </c>
      <c r="J13" s="4">
        <f t="shared" si="1"/>
        <v>227470.45157600899</v>
      </c>
      <c r="K13" s="12">
        <f t="shared" si="5"/>
        <v>0.99529280145095256</v>
      </c>
      <c r="L13" s="4">
        <f t="shared" si="2"/>
        <v>0</v>
      </c>
      <c r="M13" s="4">
        <f t="shared" si="3"/>
        <v>0</v>
      </c>
      <c r="N13" s="8">
        <f t="shared" si="6"/>
        <v>-227470.45157600899</v>
      </c>
      <c r="O13" s="8">
        <f t="shared" si="8"/>
        <v>-957099.32316575875</v>
      </c>
    </row>
    <row r="14" spans="1:15" x14ac:dyDescent="0.25">
      <c r="A14" s="1">
        <v>43800</v>
      </c>
      <c r="C14" s="5">
        <v>250000</v>
      </c>
      <c r="G14" s="4">
        <f t="shared" si="4"/>
        <v>0</v>
      </c>
      <c r="H14">
        <f t="shared" si="7"/>
        <v>0.90132927940587659</v>
      </c>
      <c r="I14" s="4">
        <f t="shared" si="0"/>
        <v>0</v>
      </c>
      <c r="J14" s="4">
        <f t="shared" si="1"/>
        <v>225332.31985146916</v>
      </c>
      <c r="K14" s="12">
        <f t="shared" si="5"/>
        <v>0.99529280145095256</v>
      </c>
      <c r="L14" s="4">
        <f t="shared" si="2"/>
        <v>0</v>
      </c>
      <c r="M14" s="4">
        <f t="shared" si="3"/>
        <v>0</v>
      </c>
      <c r="N14" s="8">
        <f t="shared" si="6"/>
        <v>-225332.31985146916</v>
      </c>
      <c r="O14" s="8">
        <f t="shared" si="8"/>
        <v>-1182431.643017228</v>
      </c>
    </row>
    <row r="15" spans="1:15" x14ac:dyDescent="0.25">
      <c r="A15" s="1">
        <v>43831</v>
      </c>
      <c r="C15" s="5">
        <v>250000</v>
      </c>
      <c r="G15" s="4">
        <f t="shared" si="4"/>
        <v>0</v>
      </c>
      <c r="H15">
        <f t="shared" si="7"/>
        <v>0.89285714285714168</v>
      </c>
      <c r="I15" s="4">
        <f t="shared" si="0"/>
        <v>0</v>
      </c>
      <c r="J15" s="4">
        <f t="shared" si="1"/>
        <v>223214.28571428542</v>
      </c>
      <c r="K15" s="12">
        <f t="shared" si="5"/>
        <v>0.99529280145095256</v>
      </c>
      <c r="L15" s="4">
        <f t="shared" si="2"/>
        <v>0</v>
      </c>
      <c r="M15" s="4">
        <f t="shared" si="3"/>
        <v>0</v>
      </c>
      <c r="N15" s="8">
        <f t="shared" si="6"/>
        <v>-223214.28571428542</v>
      </c>
      <c r="O15" s="8">
        <f t="shared" si="8"/>
        <v>-1405645.9287315134</v>
      </c>
    </row>
    <row r="16" spans="1:15" x14ac:dyDescent="0.25">
      <c r="A16" s="1">
        <v>43862</v>
      </c>
      <c r="C16" s="5">
        <v>250000</v>
      </c>
      <c r="G16" s="4">
        <f t="shared" si="4"/>
        <v>0</v>
      </c>
      <c r="H16">
        <f t="shared" si="7"/>
        <v>0.88446464102053746</v>
      </c>
      <c r="I16" s="4">
        <f t="shared" si="0"/>
        <v>0</v>
      </c>
      <c r="J16" s="4">
        <f t="shared" si="1"/>
        <v>221116.16025513437</v>
      </c>
      <c r="K16" s="12">
        <f t="shared" si="5"/>
        <v>0.99529280145095256</v>
      </c>
      <c r="L16" s="4">
        <f t="shared" si="2"/>
        <v>0</v>
      </c>
      <c r="M16" s="4">
        <f t="shared" si="3"/>
        <v>0</v>
      </c>
      <c r="N16" s="8">
        <f t="shared" si="6"/>
        <v>-221116.16025513437</v>
      </c>
      <c r="O16" s="8">
        <f t="shared" si="8"/>
        <v>-1626762.0889866478</v>
      </c>
    </row>
    <row r="17" spans="1:15" x14ac:dyDescent="0.25">
      <c r="A17" s="1">
        <v>43891</v>
      </c>
      <c r="C17" s="5">
        <v>250000</v>
      </c>
      <c r="G17" s="4">
        <f t="shared" si="4"/>
        <v>0</v>
      </c>
      <c r="H17">
        <f t="shared" si="7"/>
        <v>0.87615102536145995</v>
      </c>
      <c r="I17" s="4">
        <f t="shared" si="0"/>
        <v>0</v>
      </c>
      <c r="J17" s="4">
        <f t="shared" si="1"/>
        <v>219037.75634036498</v>
      </c>
      <c r="K17" s="12">
        <f t="shared" si="5"/>
        <v>0.99529280145095256</v>
      </c>
      <c r="L17" s="4">
        <f t="shared" si="2"/>
        <v>0</v>
      </c>
      <c r="M17" s="4">
        <f t="shared" si="3"/>
        <v>0</v>
      </c>
      <c r="N17" s="8">
        <f t="shared" si="6"/>
        <v>-219037.75634036498</v>
      </c>
      <c r="O17" s="8">
        <f t="shared" si="8"/>
        <v>-1845799.8453270127</v>
      </c>
    </row>
    <row r="18" spans="1:15" x14ac:dyDescent="0.25">
      <c r="A18" s="1">
        <v>43922</v>
      </c>
      <c r="G18" s="4">
        <f t="shared" si="4"/>
        <v>0</v>
      </c>
      <c r="H18">
        <f t="shared" si="7"/>
        <v>0.86791555438123258</v>
      </c>
      <c r="I18" s="4">
        <f t="shared" si="0"/>
        <v>0</v>
      </c>
      <c r="J18" s="4">
        <f t="shared" si="1"/>
        <v>0</v>
      </c>
      <c r="K18" s="12">
        <f t="shared" si="5"/>
        <v>0.99529280145095256</v>
      </c>
      <c r="L18" s="4">
        <f t="shared" si="2"/>
        <v>0</v>
      </c>
      <c r="M18" s="4">
        <f t="shared" si="3"/>
        <v>0</v>
      </c>
      <c r="N18" s="8">
        <f t="shared" si="6"/>
        <v>0</v>
      </c>
      <c r="O18" s="8">
        <f t="shared" si="8"/>
        <v>-1845799.8453270127</v>
      </c>
    </row>
    <row r="19" spans="1:15" x14ac:dyDescent="0.25">
      <c r="A19" s="1">
        <v>43952</v>
      </c>
      <c r="D19" s="5">
        <v>10000</v>
      </c>
      <c r="E19" s="4">
        <v>10000</v>
      </c>
      <c r="F19" s="6">
        <v>3</v>
      </c>
      <c r="G19" s="4">
        <f t="shared" si="4"/>
        <v>30000</v>
      </c>
      <c r="H19">
        <f t="shared" si="7"/>
        <v>0.85975749355097131</v>
      </c>
      <c r="I19" s="4">
        <f t="shared" si="0"/>
        <v>0</v>
      </c>
      <c r="J19" s="4">
        <f t="shared" si="1"/>
        <v>0</v>
      </c>
      <c r="K19" s="12">
        <f t="shared" si="5"/>
        <v>0.99529280145095256</v>
      </c>
      <c r="L19" s="4">
        <f t="shared" si="2"/>
        <v>8557.1044432479539</v>
      </c>
      <c r="M19" s="4">
        <f t="shared" si="3"/>
        <v>25671.313329743865</v>
      </c>
      <c r="N19" s="8">
        <f t="shared" si="6"/>
        <v>17114.208886495911</v>
      </c>
      <c r="O19" s="8">
        <f t="shared" si="8"/>
        <v>-1828685.6364405167</v>
      </c>
    </row>
    <row r="20" spans="1:15" x14ac:dyDescent="0.25">
      <c r="A20" s="1">
        <v>43983</v>
      </c>
      <c r="D20" s="5">
        <f>D19</f>
        <v>10000</v>
      </c>
      <c r="E20" s="4">
        <v>11000</v>
      </c>
      <c r="F20" s="6">
        <v>3</v>
      </c>
      <c r="G20" s="4">
        <f t="shared" si="4"/>
        <v>33000</v>
      </c>
      <c r="H20">
        <f t="shared" si="7"/>
        <v>0.85167611524607123</v>
      </c>
      <c r="I20" s="4">
        <f t="shared" si="0"/>
        <v>0</v>
      </c>
      <c r="J20" s="4">
        <f t="shared" si="1"/>
        <v>0</v>
      </c>
      <c r="K20" s="12">
        <f t="shared" si="5"/>
        <v>0.99529280145095256</v>
      </c>
      <c r="L20" s="4">
        <f t="shared" si="2"/>
        <v>8476.6710667212665</v>
      </c>
      <c r="M20" s="4">
        <f t="shared" si="3"/>
        <v>27973.014520180179</v>
      </c>
      <c r="N20" s="8">
        <f t="shared" si="6"/>
        <v>19496.343453458911</v>
      </c>
      <c r="O20" s="8">
        <f t="shared" si="8"/>
        <v>-1809189.2929870577</v>
      </c>
    </row>
    <row r="21" spans="1:15" x14ac:dyDescent="0.25">
      <c r="A21" s="1">
        <v>44013</v>
      </c>
      <c r="D21" s="5">
        <f>D20</f>
        <v>10000</v>
      </c>
      <c r="E21" s="4">
        <v>12000</v>
      </c>
      <c r="F21" s="6">
        <v>3</v>
      </c>
      <c r="G21" s="4">
        <f t="shared" si="4"/>
        <v>36000</v>
      </c>
      <c r="H21">
        <f t="shared" si="7"/>
        <v>0.84367069868130928</v>
      </c>
      <c r="I21" s="4">
        <f t="shared" si="0"/>
        <v>0</v>
      </c>
      <c r="J21" s="4">
        <f t="shared" si="1"/>
        <v>0</v>
      </c>
      <c r="K21" s="12">
        <f t="shared" si="5"/>
        <v>0.99529280145095256</v>
      </c>
      <c r="L21" s="4">
        <f t="shared" si="2"/>
        <v>8396.993731926028</v>
      </c>
      <c r="M21" s="4">
        <f t="shared" si="3"/>
        <v>30229.177434933699</v>
      </c>
      <c r="N21" s="8">
        <f t="shared" si="6"/>
        <v>21832.183703007671</v>
      </c>
      <c r="O21" s="8">
        <f t="shared" si="8"/>
        <v>-1787357.1092840501</v>
      </c>
    </row>
    <row r="22" spans="1:15" x14ac:dyDescent="0.25">
      <c r="A22" s="1">
        <v>44044</v>
      </c>
      <c r="D22" s="5">
        <f t="shared" ref="D22:D85" si="9">D21</f>
        <v>10000</v>
      </c>
      <c r="E22" s="4">
        <v>13000</v>
      </c>
      <c r="F22" s="6">
        <v>3</v>
      </c>
      <c r="G22" s="4">
        <f t="shared" si="4"/>
        <v>39000</v>
      </c>
      <c r="H22">
        <f t="shared" si="7"/>
        <v>0.83574052984655656</v>
      </c>
      <c r="I22" s="4">
        <f t="shared" si="0"/>
        <v>0</v>
      </c>
      <c r="J22" s="4">
        <f t="shared" si="1"/>
        <v>0</v>
      </c>
      <c r="K22" s="12">
        <f t="shared" si="5"/>
        <v>0.99529280145095256</v>
      </c>
      <c r="L22" s="4">
        <f t="shared" si="2"/>
        <v>8318.0653323708284</v>
      </c>
      <c r="M22" s="4">
        <f t="shared" si="3"/>
        <v>32440.454796246224</v>
      </c>
      <c r="N22" s="8">
        <f t="shared" si="6"/>
        <v>24122.389463875395</v>
      </c>
      <c r="O22" s="8">
        <f t="shared" si="8"/>
        <v>-1763234.7198201746</v>
      </c>
    </row>
    <row r="23" spans="1:15" x14ac:dyDescent="0.25">
      <c r="A23" s="1">
        <v>44075</v>
      </c>
      <c r="D23" s="5">
        <f>D22*1.02</f>
        <v>10200</v>
      </c>
      <c r="E23" s="4">
        <v>14000</v>
      </c>
      <c r="F23" s="6">
        <v>3</v>
      </c>
      <c r="G23" s="4">
        <f t="shared" si="4"/>
        <v>42000</v>
      </c>
      <c r="H23">
        <f t="shared" si="7"/>
        <v>0.82788490144309534</v>
      </c>
      <c r="I23" s="4">
        <f t="shared" si="0"/>
        <v>0</v>
      </c>
      <c r="J23" s="4">
        <f t="shared" si="1"/>
        <v>0</v>
      </c>
      <c r="K23" s="12">
        <f t="shared" si="5"/>
        <v>0.99529280145095256</v>
      </c>
      <c r="L23" s="4">
        <f t="shared" si="2"/>
        <v>8404.6764049296908</v>
      </c>
      <c r="M23" s="4">
        <f t="shared" si="3"/>
        <v>34607.49107912225</v>
      </c>
      <c r="N23" s="8">
        <f t="shared" si="6"/>
        <v>26202.814674192559</v>
      </c>
      <c r="O23" s="8">
        <f t="shared" si="8"/>
        <v>-1737031.905145982</v>
      </c>
    </row>
    <row r="24" spans="1:15" x14ac:dyDescent="0.25">
      <c r="A24" s="1">
        <v>44105</v>
      </c>
      <c r="D24" s="5">
        <f t="shared" si="9"/>
        <v>10200</v>
      </c>
      <c r="E24" s="4">
        <v>15000</v>
      </c>
      <c r="F24" s="6">
        <v>3</v>
      </c>
      <c r="G24" s="4">
        <f t="shared" si="4"/>
        <v>45000</v>
      </c>
      <c r="H24">
        <f t="shared" si="7"/>
        <v>0.82010311282053427</v>
      </c>
      <c r="I24" s="4">
        <f t="shared" si="0"/>
        <v>0</v>
      </c>
      <c r="J24" s="4">
        <f t="shared" si="1"/>
        <v>0</v>
      </c>
      <c r="K24" s="12">
        <f t="shared" si="5"/>
        <v>0.99529280145095256</v>
      </c>
      <c r="L24" s="4">
        <f t="shared" si="2"/>
        <v>8325.6757913055208</v>
      </c>
      <c r="M24" s="4">
        <f t="shared" si="3"/>
        <v>36730.922608700828</v>
      </c>
      <c r="N24" s="8">
        <f t="shared" si="6"/>
        <v>28405.246817395309</v>
      </c>
      <c r="O24" s="8">
        <f t="shared" si="8"/>
        <v>-1708626.6583285867</v>
      </c>
    </row>
    <row r="25" spans="1:15" x14ac:dyDescent="0.25">
      <c r="A25" s="1">
        <v>44136</v>
      </c>
      <c r="D25" s="5">
        <f t="shared" si="9"/>
        <v>10200</v>
      </c>
      <c r="E25" s="4">
        <v>15000</v>
      </c>
      <c r="F25" s="6">
        <v>3</v>
      </c>
      <c r="G25" s="4">
        <f t="shared" si="4"/>
        <v>45000</v>
      </c>
      <c r="H25">
        <f t="shared" si="7"/>
        <v>0.81239446991431696</v>
      </c>
      <c r="I25" s="4">
        <f t="shared" si="0"/>
        <v>0</v>
      </c>
      <c r="J25" s="4">
        <f t="shared" si="1"/>
        <v>0</v>
      </c>
      <c r="K25" s="12">
        <f t="shared" si="5"/>
        <v>0.99529280145095256</v>
      </c>
      <c r="L25" s="4">
        <f t="shared" si="2"/>
        <v>8247.4177520116791</v>
      </c>
      <c r="M25" s="4">
        <f t="shared" si="3"/>
        <v>36385.666552992698</v>
      </c>
      <c r="N25" s="8">
        <f t="shared" si="6"/>
        <v>28138.248800981019</v>
      </c>
      <c r="O25" s="8">
        <f t="shared" si="8"/>
        <v>-1680488.4095276056</v>
      </c>
    </row>
    <row r="26" spans="1:15" x14ac:dyDescent="0.25">
      <c r="A26" s="1">
        <v>44166</v>
      </c>
      <c r="D26" s="5">
        <f t="shared" si="9"/>
        <v>10200</v>
      </c>
      <c r="E26" s="4">
        <v>15000</v>
      </c>
      <c r="F26" s="6">
        <v>3</v>
      </c>
      <c r="G26" s="4">
        <f t="shared" si="4"/>
        <v>45000</v>
      </c>
      <c r="H26">
        <f t="shared" si="7"/>
        <v>0.80475828518381753</v>
      </c>
      <c r="I26" s="4">
        <f t="shared" si="0"/>
        <v>0</v>
      </c>
      <c r="J26" s="4">
        <f t="shared" si="1"/>
        <v>0</v>
      </c>
      <c r="K26" s="12">
        <f t="shared" si="5"/>
        <v>0.99529280145095256</v>
      </c>
      <c r="L26" s="4">
        <f t="shared" si="2"/>
        <v>8169.895307144956</v>
      </c>
      <c r="M26" s="4">
        <f t="shared" si="3"/>
        <v>36043.655766815988</v>
      </c>
      <c r="N26" s="8">
        <f t="shared" si="6"/>
        <v>27873.76045967103</v>
      </c>
      <c r="O26" s="8">
        <f t="shared" si="8"/>
        <v>-1652614.6490679346</v>
      </c>
    </row>
    <row r="27" spans="1:15" x14ac:dyDescent="0.25">
      <c r="A27" s="1">
        <v>44197</v>
      </c>
      <c r="D27" s="5">
        <f t="shared" si="9"/>
        <v>10200</v>
      </c>
      <c r="E27" s="4">
        <v>15000</v>
      </c>
      <c r="F27" s="6">
        <v>3</v>
      </c>
      <c r="G27" s="4">
        <f t="shared" si="4"/>
        <v>45000</v>
      </c>
      <c r="H27">
        <f t="shared" si="7"/>
        <v>0.79719387755101856</v>
      </c>
      <c r="I27" s="4">
        <f t="shared" si="0"/>
        <v>0</v>
      </c>
      <c r="J27" s="4">
        <f t="shared" si="1"/>
        <v>0</v>
      </c>
      <c r="K27" s="12">
        <f t="shared" si="5"/>
        <v>0.99529280145095256</v>
      </c>
      <c r="L27" s="4">
        <f t="shared" si="2"/>
        <v>8093.1015424104698</v>
      </c>
      <c r="M27" s="4">
        <f t="shared" si="3"/>
        <v>35704.859745928545</v>
      </c>
      <c r="N27" s="8">
        <f t="shared" si="6"/>
        <v>27611.758203518075</v>
      </c>
      <c r="O27" s="8">
        <f t="shared" si="8"/>
        <v>-1625002.8908644165</v>
      </c>
    </row>
    <row r="28" spans="1:15" x14ac:dyDescent="0.25">
      <c r="A28" s="1">
        <v>44228</v>
      </c>
      <c r="D28" s="5">
        <f t="shared" si="9"/>
        <v>10200</v>
      </c>
      <c r="E28" s="4">
        <v>15000</v>
      </c>
      <c r="F28" s="6">
        <v>3</v>
      </c>
      <c r="G28" s="4">
        <f t="shared" si="4"/>
        <v>45000</v>
      </c>
      <c r="H28">
        <f t="shared" si="7"/>
        <v>0.78970057233976476</v>
      </c>
      <c r="I28" s="4">
        <f t="shared" si="0"/>
        <v>0</v>
      </c>
      <c r="J28" s="4">
        <f t="shared" si="1"/>
        <v>0</v>
      </c>
      <c r="K28" s="12">
        <f t="shared" si="5"/>
        <v>0.99529280145095256</v>
      </c>
      <c r="L28" s="4">
        <f t="shared" si="2"/>
        <v>8017.029608504944</v>
      </c>
      <c r="M28" s="4">
        <f t="shared" si="3"/>
        <v>35369.248272815923</v>
      </c>
      <c r="N28" s="8">
        <f t="shared" si="6"/>
        <v>27352.218664310978</v>
      </c>
      <c r="O28" s="8">
        <f t="shared" si="8"/>
        <v>-1597650.6722001056</v>
      </c>
    </row>
    <row r="29" spans="1:15" x14ac:dyDescent="0.25">
      <c r="A29" s="1">
        <v>44256</v>
      </c>
      <c r="D29" s="5">
        <f t="shared" si="9"/>
        <v>10200</v>
      </c>
      <c r="E29" s="4">
        <v>15000</v>
      </c>
      <c r="F29" s="6">
        <v>3</v>
      </c>
      <c r="G29" s="4">
        <f t="shared" si="4"/>
        <v>45000</v>
      </c>
      <c r="H29">
        <f t="shared" si="7"/>
        <v>0.78227770121558837</v>
      </c>
      <c r="I29" s="4">
        <f t="shared" si="0"/>
        <v>0</v>
      </c>
      <c r="J29" s="4">
        <f t="shared" si="1"/>
        <v>0</v>
      </c>
      <c r="K29" s="12">
        <f t="shared" si="5"/>
        <v>0.99529280145095256</v>
      </c>
      <c r="L29" s="4">
        <f t="shared" si="2"/>
        <v>7941.6727205058369</v>
      </c>
      <c r="M29" s="4">
        <f t="shared" si="3"/>
        <v>35036.79141399634</v>
      </c>
      <c r="N29" s="8">
        <f t="shared" si="6"/>
        <v>27095.118693490502</v>
      </c>
      <c r="O29" s="8">
        <f t="shared" si="8"/>
        <v>-1570555.5535066151</v>
      </c>
    </row>
    <row r="30" spans="1:15" x14ac:dyDescent="0.25">
      <c r="A30" s="1">
        <v>44287</v>
      </c>
      <c r="D30" s="5">
        <f t="shared" si="9"/>
        <v>10200</v>
      </c>
      <c r="E30" s="4">
        <v>15000</v>
      </c>
      <c r="F30" s="6">
        <v>3</v>
      </c>
      <c r="G30" s="4">
        <f t="shared" si="4"/>
        <v>45000</v>
      </c>
      <c r="H30">
        <f t="shared" si="7"/>
        <v>0.77492460212609959</v>
      </c>
      <c r="I30" s="4">
        <f t="shared" si="0"/>
        <v>0</v>
      </c>
      <c r="J30" s="4">
        <f t="shared" si="1"/>
        <v>0</v>
      </c>
      <c r="K30" s="12">
        <f t="shared" si="5"/>
        <v>0.99529280145095256</v>
      </c>
      <c r="L30" s="4">
        <f t="shared" si="2"/>
        <v>7867.0241572661753</v>
      </c>
      <c r="M30" s="4">
        <f t="shared" si="3"/>
        <v>34707.45951735077</v>
      </c>
      <c r="N30" s="8">
        <f t="shared" si="6"/>
        <v>26840.435360084593</v>
      </c>
      <c r="O30" s="8">
        <f t="shared" si="8"/>
        <v>-1543715.1181465306</v>
      </c>
    </row>
    <row r="31" spans="1:15" x14ac:dyDescent="0.25">
      <c r="A31" s="1">
        <v>44317</v>
      </c>
      <c r="D31" s="5">
        <f t="shared" si="9"/>
        <v>10200</v>
      </c>
      <c r="E31" s="4">
        <v>15000</v>
      </c>
      <c r="F31" s="6">
        <v>3</v>
      </c>
      <c r="G31" s="4">
        <f t="shared" si="4"/>
        <v>45000</v>
      </c>
      <c r="H31">
        <f t="shared" si="7"/>
        <v>0.76764061924193772</v>
      </c>
      <c r="I31" s="4">
        <f t="shared" si="0"/>
        <v>0</v>
      </c>
      <c r="J31" s="4">
        <f t="shared" si="1"/>
        <v>0</v>
      </c>
      <c r="K31" s="12">
        <f t="shared" si="5"/>
        <v>0.99529280145095256</v>
      </c>
      <c r="L31" s="4">
        <f t="shared" si="2"/>
        <v>7793.0772608150928</v>
      </c>
      <c r="M31" s="4">
        <f t="shared" si="3"/>
        <v>34381.223209478354</v>
      </c>
      <c r="N31" s="8">
        <f t="shared" si="6"/>
        <v>26588.145948663259</v>
      </c>
      <c r="O31" s="8">
        <f t="shared" si="8"/>
        <v>-1517126.9721978672</v>
      </c>
    </row>
    <row r="32" spans="1:15" x14ac:dyDescent="0.25">
      <c r="A32" s="1">
        <v>44348</v>
      </c>
      <c r="D32" s="5">
        <f t="shared" si="9"/>
        <v>10200</v>
      </c>
      <c r="E32" s="4">
        <v>15000</v>
      </c>
      <c r="F32" s="6">
        <v>3</v>
      </c>
      <c r="G32" s="4">
        <f t="shared" si="4"/>
        <v>45000</v>
      </c>
      <c r="H32">
        <f t="shared" si="7"/>
        <v>0.76042510289827692</v>
      </c>
      <c r="I32" s="4">
        <f t="shared" si="0"/>
        <v>0</v>
      </c>
      <c r="J32" s="4">
        <f t="shared" si="1"/>
        <v>0</v>
      </c>
      <c r="K32" s="12">
        <f t="shared" si="5"/>
        <v>0.99529280145095256</v>
      </c>
      <c r="L32" s="4">
        <f t="shared" si="2"/>
        <v>7719.8254357639998</v>
      </c>
      <c r="M32" s="4">
        <f t="shared" si="3"/>
        <v>34058.053393076472</v>
      </c>
      <c r="N32" s="8">
        <f t="shared" si="6"/>
        <v>26338.227957312472</v>
      </c>
      <c r="O32" s="8">
        <f t="shared" si="8"/>
        <v>-1490788.7442405547</v>
      </c>
    </row>
    <row r="33" spans="1:15" x14ac:dyDescent="0.25">
      <c r="A33" s="1">
        <v>44378</v>
      </c>
      <c r="D33" s="5">
        <f>D32</f>
        <v>10200</v>
      </c>
      <c r="E33" s="4">
        <v>15000</v>
      </c>
      <c r="F33" s="6">
        <v>3</v>
      </c>
      <c r="G33" s="4">
        <f t="shared" si="4"/>
        <v>45000</v>
      </c>
      <c r="H33">
        <f t="shared" si="7"/>
        <v>0.75327740953688227</v>
      </c>
      <c r="I33" s="4">
        <f t="shared" si="0"/>
        <v>0</v>
      </c>
      <c r="J33" s="4">
        <f t="shared" si="1"/>
        <v>0</v>
      </c>
      <c r="K33" s="12">
        <f t="shared" si="5"/>
        <v>0.99529280145095256</v>
      </c>
      <c r="L33" s="4">
        <f t="shared" si="2"/>
        <v>7647.262148718336</v>
      </c>
      <c r="M33" s="4">
        <f t="shared" si="3"/>
        <v>33737.921244345598</v>
      </c>
      <c r="N33" s="8">
        <f t="shared" si="6"/>
        <v>26090.659095627263</v>
      </c>
      <c r="O33" s="8">
        <f t="shared" si="8"/>
        <v>-1464698.0851449275</v>
      </c>
    </row>
    <row r="34" spans="1:15" x14ac:dyDescent="0.25">
      <c r="A34" s="1">
        <v>44409</v>
      </c>
      <c r="D34" s="5">
        <f>D33</f>
        <v>10200</v>
      </c>
      <c r="E34" s="4">
        <v>15000</v>
      </c>
      <c r="F34" s="6">
        <v>3</v>
      </c>
      <c r="G34" s="4">
        <f t="shared" si="4"/>
        <v>45000</v>
      </c>
      <c r="H34">
        <f t="shared" si="7"/>
        <v>0.74619690164871022</v>
      </c>
      <c r="I34" s="4">
        <f t="shared" si="0"/>
        <v>0</v>
      </c>
      <c r="J34" s="4">
        <f t="shared" si="1"/>
        <v>0</v>
      </c>
      <c r="K34" s="12">
        <f t="shared" si="5"/>
        <v>0.99529280145095256</v>
      </c>
      <c r="L34" s="4">
        <f t="shared" si="2"/>
        <v>7575.3809276948505</v>
      </c>
      <c r="M34" s="4">
        <f t="shared" si="3"/>
        <v>33420.798210418456</v>
      </c>
      <c r="N34" s="8">
        <f t="shared" si="6"/>
        <v>25845.417282723603</v>
      </c>
      <c r="O34" s="8">
        <f t="shared" si="8"/>
        <v>-1438852.6678622039</v>
      </c>
    </row>
    <row r="35" spans="1:15" x14ac:dyDescent="0.25">
      <c r="A35" s="1">
        <v>44440</v>
      </c>
      <c r="D35" s="5">
        <f>D34*1.02</f>
        <v>10404</v>
      </c>
      <c r="E35" s="4">
        <v>15000</v>
      </c>
      <c r="F35" s="6">
        <v>3</v>
      </c>
      <c r="G35" s="4">
        <f t="shared" si="4"/>
        <v>45000</v>
      </c>
      <c r="H35">
        <f t="shared" si="7"/>
        <v>0.7391829477170484</v>
      </c>
      <c r="I35" s="4">
        <f t="shared" ref="I35:I66" si="10">B35*$H35</f>
        <v>0</v>
      </c>
      <c r="J35" s="4">
        <f t="shared" ref="J35:J66" si="11">C35*$H35</f>
        <v>0</v>
      </c>
      <c r="K35" s="12">
        <f t="shared" si="5"/>
        <v>0.99529280145095256</v>
      </c>
      <c r="L35" s="4">
        <f t="shared" ref="L35:L66" si="12">D35*$H35*$K35</f>
        <v>7654.2588687752432</v>
      </c>
      <c r="M35" s="4">
        <f t="shared" ref="M35:M66" si="13">G35*$H35*K35</f>
        <v>33106.656006813333</v>
      </c>
      <c r="N35" s="8">
        <f t="shared" si="6"/>
        <v>25452.39713803809</v>
      </c>
      <c r="O35" s="8">
        <f t="shared" si="8"/>
        <v>-1413400.2707241657</v>
      </c>
    </row>
    <row r="36" spans="1:15" x14ac:dyDescent="0.25">
      <c r="A36" s="1">
        <v>44470</v>
      </c>
      <c r="D36" s="5">
        <f>D35</f>
        <v>10404</v>
      </c>
      <c r="E36" s="4">
        <v>15000</v>
      </c>
      <c r="F36" s="6">
        <v>3</v>
      </c>
      <c r="G36" s="4">
        <f t="shared" si="4"/>
        <v>45000</v>
      </c>
      <c r="H36">
        <f t="shared" si="7"/>
        <v>0.73223492216119035</v>
      </c>
      <c r="I36" s="4">
        <f t="shared" si="10"/>
        <v>0</v>
      </c>
      <c r="J36" s="4">
        <f t="shared" si="11"/>
        <v>0</v>
      </c>
      <c r="K36" s="12">
        <f t="shared" si="5"/>
        <v>0.99529280145095256</v>
      </c>
      <c r="L36" s="4">
        <f t="shared" si="12"/>
        <v>7582.3118813675173</v>
      </c>
      <c r="M36" s="4">
        <f t="shared" si="13"/>
        <v>32795.466614911405</v>
      </c>
      <c r="N36" s="8">
        <f t="shared" si="6"/>
        <v>25213.154733543888</v>
      </c>
      <c r="O36" s="8">
        <f t="shared" si="8"/>
        <v>-1388187.1159906217</v>
      </c>
    </row>
    <row r="37" spans="1:15" x14ac:dyDescent="0.25">
      <c r="A37" s="1">
        <v>44501</v>
      </c>
      <c r="D37" s="5">
        <f t="shared" si="9"/>
        <v>10404</v>
      </c>
      <c r="E37" s="4">
        <v>15000</v>
      </c>
      <c r="F37" s="6">
        <v>3</v>
      </c>
      <c r="G37" s="4">
        <f t="shared" si="4"/>
        <v>45000</v>
      </c>
      <c r="H37">
        <f t="shared" si="7"/>
        <v>0.72535220528063915</v>
      </c>
      <c r="I37" s="4">
        <f t="shared" si="10"/>
        <v>0</v>
      </c>
      <c r="J37" s="4">
        <f t="shared" si="11"/>
        <v>0</v>
      </c>
      <c r="K37" s="12">
        <f t="shared" si="5"/>
        <v>0.99529280145095256</v>
      </c>
      <c r="L37" s="4">
        <f t="shared" si="12"/>
        <v>7511.0411670106241</v>
      </c>
      <c r="M37" s="4">
        <f t="shared" si="13"/>
        <v>32487.202279457721</v>
      </c>
      <c r="N37" s="8">
        <f t="shared" si="6"/>
        <v>24976.161112447095</v>
      </c>
      <c r="O37" s="8">
        <f t="shared" si="8"/>
        <v>-1363210.9548781747</v>
      </c>
    </row>
    <row r="38" spans="1:15" x14ac:dyDescent="0.25">
      <c r="A38" s="1">
        <v>44531</v>
      </c>
      <c r="D38" s="5">
        <f t="shared" si="9"/>
        <v>10404</v>
      </c>
      <c r="E38" s="4">
        <v>15000</v>
      </c>
      <c r="F38" s="6">
        <v>3</v>
      </c>
      <c r="G38" s="4">
        <f t="shared" si="4"/>
        <v>45000</v>
      </c>
      <c r="H38">
        <f t="shared" si="7"/>
        <v>0.71853418319983609</v>
      </c>
      <c r="I38" s="4">
        <f t="shared" si="10"/>
        <v>0</v>
      </c>
      <c r="J38" s="4">
        <f t="shared" si="11"/>
        <v>0</v>
      </c>
      <c r="K38" s="12">
        <f t="shared" si="5"/>
        <v>0.99529280145095256</v>
      </c>
      <c r="L38" s="4">
        <f t="shared" si="12"/>
        <v>7440.4403690070039</v>
      </c>
      <c r="M38" s="4">
        <f t="shared" si="13"/>
        <v>32181.835506085659</v>
      </c>
      <c r="N38" s="8">
        <f t="shared" si="6"/>
        <v>24741.395137078656</v>
      </c>
      <c r="O38" s="8">
        <f t="shared" si="8"/>
        <v>-1338469.5597410961</v>
      </c>
    </row>
    <row r="39" spans="1:15" x14ac:dyDescent="0.25">
      <c r="A39" s="1">
        <v>44562</v>
      </c>
      <c r="D39" s="5">
        <f t="shared" si="9"/>
        <v>10404</v>
      </c>
      <c r="E39" s="4">
        <v>15000</v>
      </c>
      <c r="F39" s="6">
        <v>3</v>
      </c>
      <c r="G39" s="4">
        <f t="shared" si="4"/>
        <v>45000</v>
      </c>
      <c r="H39">
        <f t="shared" si="7"/>
        <v>0.71178024781340843</v>
      </c>
      <c r="I39" s="4">
        <f t="shared" si="10"/>
        <v>0</v>
      </c>
      <c r="J39" s="4">
        <f t="shared" si="11"/>
        <v>0</v>
      </c>
      <c r="K39" s="12">
        <f t="shared" si="5"/>
        <v>0.99529280145095256</v>
      </c>
      <c r="L39" s="4">
        <f t="shared" si="12"/>
        <v>7370.503190409524</v>
      </c>
      <c r="M39" s="4">
        <f t="shared" si="13"/>
        <v>31879.339058864723</v>
      </c>
      <c r="N39" s="8">
        <f t="shared" si="6"/>
        <v>24508.8358684552</v>
      </c>
      <c r="O39" s="8">
        <f t="shared" si="8"/>
        <v>-1313960.7238726409</v>
      </c>
    </row>
    <row r="40" spans="1:15" x14ac:dyDescent="0.25">
      <c r="A40" s="1">
        <v>44593</v>
      </c>
      <c r="D40" s="5">
        <f t="shared" si="9"/>
        <v>10404</v>
      </c>
      <c r="E40" s="4">
        <v>15000</v>
      </c>
      <c r="F40" s="6">
        <v>3</v>
      </c>
      <c r="G40" s="4">
        <f t="shared" si="4"/>
        <v>45000</v>
      </c>
      <c r="H40">
        <f t="shared" si="7"/>
        <v>0.70508979673193184</v>
      </c>
      <c r="I40" s="4">
        <f t="shared" si="10"/>
        <v>0</v>
      </c>
      <c r="J40" s="4">
        <f t="shared" si="11"/>
        <v>0</v>
      </c>
      <c r="K40" s="12">
        <f t="shared" si="5"/>
        <v>0.99529280145095256</v>
      </c>
      <c r="L40" s="4">
        <f t="shared" si="12"/>
        <v>7301.2233934598489</v>
      </c>
      <c r="M40" s="4">
        <f t="shared" si="13"/>
        <v>31579.685957871323</v>
      </c>
      <c r="N40" s="8">
        <f t="shared" si="6"/>
        <v>24278.462564411475</v>
      </c>
      <c r="O40" s="8">
        <f t="shared" si="8"/>
        <v>-1289682.2613082293</v>
      </c>
    </row>
    <row r="41" spans="1:15" x14ac:dyDescent="0.25">
      <c r="A41" s="1">
        <v>44621</v>
      </c>
      <c r="D41" s="5">
        <f t="shared" si="9"/>
        <v>10404</v>
      </c>
      <c r="E41" s="4">
        <v>15000</v>
      </c>
      <c r="F41" s="6">
        <v>3</v>
      </c>
      <c r="G41" s="4">
        <f t="shared" si="4"/>
        <v>45000</v>
      </c>
      <c r="H41">
        <f t="shared" si="7"/>
        <v>0.698462233228203</v>
      </c>
      <c r="I41" s="4">
        <f t="shared" si="10"/>
        <v>0</v>
      </c>
      <c r="J41" s="4">
        <f t="shared" si="11"/>
        <v>0</v>
      </c>
      <c r="K41" s="12">
        <f t="shared" si="5"/>
        <v>0.99529280145095256</v>
      </c>
      <c r="L41" s="4">
        <f t="shared" si="12"/>
        <v>7232.5947990320919</v>
      </c>
      <c r="M41" s="4">
        <f t="shared" si="13"/>
        <v>31282.849476782401</v>
      </c>
      <c r="N41" s="8">
        <f t="shared" si="6"/>
        <v>24050.254677750308</v>
      </c>
      <c r="O41" s="8">
        <f t="shared" si="8"/>
        <v>-1265632.0066304789</v>
      </c>
    </row>
    <row r="42" spans="1:15" x14ac:dyDescent="0.25">
      <c r="A42" s="1">
        <v>44652</v>
      </c>
      <c r="D42" s="5">
        <f t="shared" si="9"/>
        <v>10404</v>
      </c>
      <c r="E42" s="4">
        <v>15000</v>
      </c>
      <c r="F42" s="6">
        <v>3</v>
      </c>
      <c r="G42" s="4">
        <f t="shared" si="4"/>
        <v>45000</v>
      </c>
      <c r="H42">
        <f t="shared" si="7"/>
        <v>0.69189696618401664</v>
      </c>
      <c r="I42" s="4">
        <f t="shared" si="10"/>
        <v>0</v>
      </c>
      <c r="J42" s="4">
        <f t="shared" si="11"/>
        <v>0</v>
      </c>
      <c r="K42" s="12">
        <f t="shared" si="5"/>
        <v>0.99529280145095256</v>
      </c>
      <c r="L42" s="4">
        <f t="shared" si="12"/>
        <v>7164.6112860816856</v>
      </c>
      <c r="M42" s="4">
        <f t="shared" si="13"/>
        <v>30988.80314049172</v>
      </c>
      <c r="N42" s="8">
        <f t="shared" si="6"/>
        <v>23824.191854410034</v>
      </c>
      <c r="O42" s="8">
        <f t="shared" si="8"/>
        <v>-1241807.8147760688</v>
      </c>
    </row>
    <row r="43" spans="1:15" x14ac:dyDescent="0.25">
      <c r="A43" s="1">
        <v>44682</v>
      </c>
      <c r="D43" s="5">
        <f t="shared" si="9"/>
        <v>10404</v>
      </c>
      <c r="E43" s="4">
        <v>15000</v>
      </c>
      <c r="F43" s="6">
        <v>3</v>
      </c>
      <c r="G43" s="4">
        <f t="shared" si="4"/>
        <v>45000</v>
      </c>
      <c r="H43">
        <f t="shared" si="7"/>
        <v>0.68539341003744358</v>
      </c>
      <c r="I43" s="4">
        <f t="shared" si="10"/>
        <v>0</v>
      </c>
      <c r="J43" s="4">
        <f t="shared" si="11"/>
        <v>0</v>
      </c>
      <c r="K43" s="12">
        <f t="shared" si="5"/>
        <v>0.99529280145095256</v>
      </c>
      <c r="L43" s="4">
        <f t="shared" si="12"/>
        <v>7097.2667910994505</v>
      </c>
      <c r="M43" s="4">
        <f t="shared" si="13"/>
        <v>30697.520722748486</v>
      </c>
      <c r="N43" s="8">
        <f t="shared" si="6"/>
        <v>23600.253931649037</v>
      </c>
      <c r="O43" s="8">
        <f t="shared" si="8"/>
        <v>-1218207.5608444198</v>
      </c>
    </row>
    <row r="44" spans="1:15" x14ac:dyDescent="0.25">
      <c r="A44" s="1">
        <v>44713</v>
      </c>
      <c r="D44" s="5">
        <f t="shared" si="9"/>
        <v>10404</v>
      </c>
      <c r="E44" s="4">
        <v>15000</v>
      </c>
      <c r="F44" s="6">
        <v>3</v>
      </c>
      <c r="G44" s="4">
        <f t="shared" si="4"/>
        <v>45000</v>
      </c>
      <c r="H44">
        <f t="shared" si="7"/>
        <v>0.67895098473060367</v>
      </c>
      <c r="I44" s="4">
        <f t="shared" si="10"/>
        <v>0</v>
      </c>
      <c r="J44" s="4">
        <f t="shared" si="11"/>
        <v>0</v>
      </c>
      <c r="K44" s="12">
        <f t="shared" si="5"/>
        <v>0.99529280145095256</v>
      </c>
      <c r="L44" s="4">
        <f t="shared" si="12"/>
        <v>7030.5553075707776</v>
      </c>
      <c r="M44" s="4">
        <f t="shared" si="13"/>
        <v>30408.976243818244</v>
      </c>
      <c r="N44" s="8">
        <f t="shared" si="6"/>
        <v>23378.420936247465</v>
      </c>
      <c r="O44" s="8">
        <f t="shared" si="8"/>
        <v>-1194829.1399081722</v>
      </c>
    </row>
    <row r="45" spans="1:15" x14ac:dyDescent="0.25">
      <c r="A45" s="1">
        <v>44743</v>
      </c>
      <c r="D45" s="5">
        <f t="shared" si="9"/>
        <v>10404</v>
      </c>
      <c r="E45" s="4">
        <v>15000</v>
      </c>
      <c r="F45" s="6">
        <v>3</v>
      </c>
      <c r="G45" s="4">
        <f t="shared" si="4"/>
        <v>45000</v>
      </c>
      <c r="H45">
        <f t="shared" si="7"/>
        <v>0.67256911565792987</v>
      </c>
      <c r="I45" s="4">
        <f t="shared" si="10"/>
        <v>0</v>
      </c>
      <c r="J45" s="4">
        <f t="shared" si="11"/>
        <v>0</v>
      </c>
      <c r="K45" s="12">
        <f t="shared" si="5"/>
        <v>0.99529280145095256</v>
      </c>
      <c r="L45" s="4">
        <f t="shared" si="12"/>
        <v>6964.4708854399059</v>
      </c>
      <c r="M45" s="4">
        <f t="shared" si="13"/>
        <v>30123.143968165685</v>
      </c>
      <c r="N45" s="8">
        <f t="shared" si="6"/>
        <v>23158.673082725778</v>
      </c>
      <c r="O45" s="8">
        <f t="shared" si="8"/>
        <v>-1171670.4668254463</v>
      </c>
    </row>
    <row r="46" spans="1:15" x14ac:dyDescent="0.25">
      <c r="A46" s="1">
        <v>44774</v>
      </c>
      <c r="D46" s="5">
        <f t="shared" si="9"/>
        <v>10404</v>
      </c>
      <c r="E46" s="4">
        <v>15000</v>
      </c>
      <c r="F46" s="6">
        <v>3</v>
      </c>
      <c r="G46" s="4">
        <f t="shared" si="4"/>
        <v>45000</v>
      </c>
      <c r="H46">
        <f t="shared" si="7"/>
        <v>0.66624723361491911</v>
      </c>
      <c r="I46" s="4">
        <f t="shared" si="10"/>
        <v>0</v>
      </c>
      <c r="J46" s="4">
        <f t="shared" si="11"/>
        <v>0</v>
      </c>
      <c r="K46" s="12">
        <f t="shared" si="5"/>
        <v>0.99529280145095256</v>
      </c>
      <c r="L46" s="4">
        <f t="shared" si="12"/>
        <v>6899.0076305792309</v>
      </c>
      <c r="M46" s="4">
        <f t="shared" si="13"/>
        <v>29839.998402159305</v>
      </c>
      <c r="N46" s="8">
        <f t="shared" si="6"/>
        <v>22940.990771580073</v>
      </c>
      <c r="O46" s="8">
        <f t="shared" si="8"/>
        <v>-1148729.4760538663</v>
      </c>
    </row>
    <row r="47" spans="1:15" x14ac:dyDescent="0.25">
      <c r="A47" s="1">
        <v>44805</v>
      </c>
      <c r="D47" s="5">
        <f>D46*1.02</f>
        <v>10612.08</v>
      </c>
      <c r="E47" s="4">
        <v>15000</v>
      </c>
      <c r="F47" s="6">
        <v>3</v>
      </c>
      <c r="G47" s="4">
        <f t="shared" si="4"/>
        <v>45000</v>
      </c>
      <c r="H47">
        <f t="shared" si="7"/>
        <v>0.65998477474736394</v>
      </c>
      <c r="I47" s="4">
        <f t="shared" si="10"/>
        <v>0</v>
      </c>
      <c r="J47" s="4">
        <f t="shared" si="11"/>
        <v>0</v>
      </c>
      <c r="K47" s="12">
        <f t="shared" si="5"/>
        <v>0.99529280145095256</v>
      </c>
      <c r="L47" s="4">
        <f t="shared" si="12"/>
        <v>6970.8428983488748</v>
      </c>
      <c r="M47" s="4">
        <f t="shared" si="13"/>
        <v>29559.51429179759</v>
      </c>
      <c r="N47" s="8">
        <f t="shared" si="6"/>
        <v>22588.671393448716</v>
      </c>
      <c r="O47" s="8">
        <f t="shared" si="8"/>
        <v>-1126140.8046604176</v>
      </c>
    </row>
    <row r="48" spans="1:15" x14ac:dyDescent="0.25">
      <c r="A48" s="1">
        <v>44835</v>
      </c>
      <c r="D48" s="5">
        <f t="shared" si="9"/>
        <v>10612.08</v>
      </c>
      <c r="E48" s="4">
        <v>15000</v>
      </c>
      <c r="F48" s="6">
        <v>3</v>
      </c>
      <c r="G48" s="4">
        <f t="shared" si="4"/>
        <v>45000</v>
      </c>
      <c r="H48">
        <f t="shared" si="7"/>
        <v>0.65378118050106204</v>
      </c>
      <c r="I48" s="4">
        <f t="shared" si="10"/>
        <v>0</v>
      </c>
      <c r="J48" s="4">
        <f t="shared" si="11"/>
        <v>0</v>
      </c>
      <c r="K48" s="12">
        <f t="shared" si="5"/>
        <v>0.99529280145095256</v>
      </c>
      <c r="L48" s="4">
        <f t="shared" si="12"/>
        <v>6905.3197491025521</v>
      </c>
      <c r="M48" s="4">
        <f t="shared" si="13"/>
        <v>29281.666620456581</v>
      </c>
      <c r="N48" s="8">
        <f t="shared" si="6"/>
        <v>22376.346871354028</v>
      </c>
      <c r="O48" s="8">
        <f t="shared" si="8"/>
        <v>-1103764.4577890637</v>
      </c>
    </row>
    <row r="49" spans="1:15" x14ac:dyDescent="0.25">
      <c r="A49" s="1">
        <v>44866</v>
      </c>
      <c r="D49" s="5">
        <f t="shared" si="9"/>
        <v>10612.08</v>
      </c>
      <c r="E49" s="4">
        <v>15000</v>
      </c>
      <c r="F49" s="6">
        <v>3</v>
      </c>
      <c r="G49" s="4">
        <f t="shared" si="4"/>
        <v>45000</v>
      </c>
      <c r="H49">
        <f t="shared" si="7"/>
        <v>0.64763589757199846</v>
      </c>
      <c r="I49" s="4">
        <f t="shared" si="10"/>
        <v>0</v>
      </c>
      <c r="J49" s="4">
        <f t="shared" si="11"/>
        <v>0</v>
      </c>
      <c r="K49" s="12">
        <f t="shared" si="5"/>
        <v>0.99529280145095256</v>
      </c>
      <c r="L49" s="4">
        <f t="shared" si="12"/>
        <v>6840.4124913846681</v>
      </c>
      <c r="M49" s="4">
        <f t="shared" si="13"/>
        <v>29006.430606658643</v>
      </c>
      <c r="N49" s="8">
        <f t="shared" si="6"/>
        <v>22166.018115273975</v>
      </c>
      <c r="O49" s="8">
        <f t="shared" si="8"/>
        <v>-1081598.4396737898</v>
      </c>
    </row>
    <row r="50" spans="1:15" x14ac:dyDescent="0.25">
      <c r="A50" s="1">
        <v>44896</v>
      </c>
      <c r="D50" s="5">
        <f t="shared" si="9"/>
        <v>10612.08</v>
      </c>
      <c r="E50" s="4">
        <v>15000</v>
      </c>
      <c r="F50" s="6">
        <v>3</v>
      </c>
      <c r="G50" s="4">
        <f t="shared" si="4"/>
        <v>45000</v>
      </c>
      <c r="H50">
        <f t="shared" si="7"/>
        <v>0.64154837785699581</v>
      </c>
      <c r="I50" s="4">
        <f t="shared" si="10"/>
        <v>0</v>
      </c>
      <c r="J50" s="4">
        <f t="shared" si="11"/>
        <v>0</v>
      </c>
      <c r="K50" s="12">
        <f t="shared" si="5"/>
        <v>0.99529280145095256</v>
      </c>
      <c r="L50" s="4">
        <f t="shared" si="12"/>
        <v>6776.1153360599419</v>
      </c>
      <c r="M50" s="4">
        <f t="shared" si="13"/>
        <v>28733.781701862164</v>
      </c>
      <c r="N50" s="8">
        <f t="shared" si="6"/>
        <v>21957.666365802223</v>
      </c>
      <c r="O50" s="8">
        <f t="shared" si="8"/>
        <v>-1059640.7733079875</v>
      </c>
    </row>
    <row r="51" spans="1:15" x14ac:dyDescent="0.25">
      <c r="A51" s="1">
        <v>44927</v>
      </c>
      <c r="D51" s="5">
        <f t="shared" si="9"/>
        <v>10612.08</v>
      </c>
      <c r="E51" s="4">
        <v>15000</v>
      </c>
      <c r="F51" s="6">
        <v>3</v>
      </c>
      <c r="G51" s="4">
        <f t="shared" si="4"/>
        <v>45000</v>
      </c>
      <c r="H51">
        <f t="shared" si="7"/>
        <v>0.63551807840482821</v>
      </c>
      <c r="I51" s="4">
        <f t="shared" si="10"/>
        <v>0</v>
      </c>
      <c r="J51" s="4">
        <f t="shared" si="11"/>
        <v>0</v>
      </c>
      <c r="K51" s="12">
        <f t="shared" si="5"/>
        <v>0.99529280145095256</v>
      </c>
      <c r="L51" s="4">
        <f t="shared" si="12"/>
        <v>6712.4225484086664</v>
      </c>
      <c r="M51" s="4">
        <f t="shared" si="13"/>
        <v>28463.695588272043</v>
      </c>
      <c r="N51" s="8">
        <f t="shared" si="6"/>
        <v>21751.273039863376</v>
      </c>
      <c r="O51" s="8">
        <f t="shared" si="8"/>
        <v>-1037889.5002681242</v>
      </c>
    </row>
    <row r="52" spans="1:15" x14ac:dyDescent="0.25">
      <c r="A52" s="1">
        <v>44958</v>
      </c>
      <c r="D52" s="5">
        <f t="shared" si="9"/>
        <v>10612.08</v>
      </c>
      <c r="E52" s="4">
        <v>15000</v>
      </c>
      <c r="F52" s="6">
        <v>3</v>
      </c>
      <c r="G52" s="4">
        <f t="shared" si="4"/>
        <v>45000</v>
      </c>
      <c r="H52">
        <f t="shared" si="7"/>
        <v>0.62954446136779552</v>
      </c>
      <c r="I52" s="4">
        <f t="shared" si="10"/>
        <v>0</v>
      </c>
      <c r="J52" s="4">
        <f t="shared" si="11"/>
        <v>0</v>
      </c>
      <c r="K52" s="12">
        <f t="shared" si="5"/>
        <v>0.99529280145095256</v>
      </c>
      <c r="L52" s="4">
        <f t="shared" si="12"/>
        <v>6649.3284476152112</v>
      </c>
      <c r="M52" s="4">
        <f t="shared" si="13"/>
        <v>28196.148176670788</v>
      </c>
      <c r="N52" s="8">
        <f t="shared" si="6"/>
        <v>21546.819729055576</v>
      </c>
      <c r="O52" s="8">
        <f t="shared" si="8"/>
        <v>-1016342.6805390685</v>
      </c>
    </row>
    <row r="53" spans="1:15" x14ac:dyDescent="0.25">
      <c r="A53" s="1">
        <v>44986</v>
      </c>
      <c r="D53" s="5">
        <f t="shared" si="9"/>
        <v>10612.08</v>
      </c>
      <c r="E53" s="4">
        <v>15000</v>
      </c>
      <c r="F53" s="6">
        <v>3</v>
      </c>
      <c r="G53" s="4">
        <f t="shared" si="4"/>
        <v>45000</v>
      </c>
      <c r="H53">
        <f t="shared" si="7"/>
        <v>0.62362699395375187</v>
      </c>
      <c r="I53" s="4">
        <f t="shared" si="10"/>
        <v>0</v>
      </c>
      <c r="J53" s="4">
        <f t="shared" si="11"/>
        <v>0</v>
      </c>
      <c r="K53" s="12">
        <f t="shared" si="5"/>
        <v>0.99529280145095256</v>
      </c>
      <c r="L53" s="4">
        <f t="shared" si="12"/>
        <v>6586.8274062613609</v>
      </c>
      <c r="M53" s="4">
        <f t="shared" si="13"/>
        <v>27931.115604269969</v>
      </c>
      <c r="N53" s="8">
        <f t="shared" si="6"/>
        <v>21344.288198008609</v>
      </c>
      <c r="O53" s="8">
        <f t="shared" si="8"/>
        <v>-994998.39234105987</v>
      </c>
    </row>
    <row r="54" spans="1:15" x14ac:dyDescent="0.25">
      <c r="A54" s="1">
        <v>45017</v>
      </c>
      <c r="D54" s="5">
        <f t="shared" si="9"/>
        <v>10612.08</v>
      </c>
      <c r="E54" s="4">
        <v>15000</v>
      </c>
      <c r="F54" s="6">
        <v>3</v>
      </c>
      <c r="G54" s="4">
        <f t="shared" si="4"/>
        <v>45000</v>
      </c>
      <c r="H54">
        <f t="shared" si="7"/>
        <v>0.61776514837858554</v>
      </c>
      <c r="I54" s="4">
        <f t="shared" si="10"/>
        <v>0</v>
      </c>
      <c r="J54" s="4">
        <f t="shared" si="11"/>
        <v>0</v>
      </c>
      <c r="K54" s="12">
        <f t="shared" si="5"/>
        <v>0.99529280145095256</v>
      </c>
      <c r="L54" s="4">
        <f t="shared" si="12"/>
        <v>6524.9138498243847</v>
      </c>
      <c r="M54" s="4">
        <f t="shared" si="13"/>
        <v>27668.574232581857</v>
      </c>
      <c r="N54" s="8">
        <f t="shared" si="6"/>
        <v>21143.660382757473</v>
      </c>
      <c r="O54" s="8">
        <f t="shared" si="8"/>
        <v>-973854.73195830244</v>
      </c>
    </row>
    <row r="55" spans="1:15" x14ac:dyDescent="0.25">
      <c r="A55" s="1">
        <v>45047</v>
      </c>
      <c r="D55" s="5">
        <f t="shared" si="9"/>
        <v>10612.08</v>
      </c>
      <c r="E55" s="4">
        <v>15000</v>
      </c>
      <c r="F55" s="6">
        <v>3</v>
      </c>
      <c r="G55" s="4">
        <f t="shared" si="4"/>
        <v>45000</v>
      </c>
      <c r="H55">
        <f t="shared" si="7"/>
        <v>0.61195840181914529</v>
      </c>
      <c r="I55" s="4">
        <f t="shared" si="10"/>
        <v>0</v>
      </c>
      <c r="J55" s="4">
        <f t="shared" si="11"/>
        <v>0</v>
      </c>
      <c r="K55" s="12">
        <f t="shared" si="5"/>
        <v>0.99529280145095256</v>
      </c>
      <c r="L55" s="4">
        <f t="shared" si="12"/>
        <v>6463.5822561798495</v>
      </c>
      <c r="M55" s="4">
        <f t="shared" si="13"/>
        <v>27408.500645311116</v>
      </c>
      <c r="N55" s="8">
        <f t="shared" si="6"/>
        <v>20944.918389131268</v>
      </c>
      <c r="O55" s="8">
        <f t="shared" si="8"/>
        <v>-952909.81356917112</v>
      </c>
    </row>
    <row r="56" spans="1:15" x14ac:dyDescent="0.25">
      <c r="A56" s="1">
        <v>45078</v>
      </c>
      <c r="D56" s="5">
        <f t="shared" si="9"/>
        <v>10612.08</v>
      </c>
      <c r="E56" s="4">
        <v>15000</v>
      </c>
      <c r="F56" s="6">
        <v>3</v>
      </c>
      <c r="G56" s="4">
        <f t="shared" si="4"/>
        <v>45000</v>
      </c>
      <c r="H56">
        <f t="shared" si="7"/>
        <v>0.60620623636660964</v>
      </c>
      <c r="I56" s="4">
        <f t="shared" si="10"/>
        <v>0</v>
      </c>
      <c r="J56" s="4">
        <f t="shared" si="11"/>
        <v>0</v>
      </c>
      <c r="K56" s="12">
        <f t="shared" si="5"/>
        <v>0.99529280145095256</v>
      </c>
      <c r="L56" s="4">
        <f t="shared" si="12"/>
        <v>6402.8271551090929</v>
      </c>
      <c r="M56" s="4">
        <f t="shared" si="13"/>
        <v>27150.871646266256</v>
      </c>
      <c r="N56" s="8">
        <f t="shared" si="6"/>
        <v>20748.044491157161</v>
      </c>
      <c r="O56" s="8">
        <f t="shared" si="8"/>
        <v>-932161.76907801395</v>
      </c>
    </row>
    <row r="57" spans="1:15" x14ac:dyDescent="0.25">
      <c r="A57" s="1">
        <v>45108</v>
      </c>
      <c r="D57" s="5">
        <f t="shared" si="9"/>
        <v>10612.08</v>
      </c>
      <c r="E57" s="4">
        <v>15000</v>
      </c>
      <c r="F57" s="6">
        <v>3</v>
      </c>
      <c r="G57" s="4">
        <f t="shared" si="4"/>
        <v>45000</v>
      </c>
      <c r="H57">
        <f t="shared" si="7"/>
        <v>0.60050813898029376</v>
      </c>
      <c r="I57" s="4">
        <f t="shared" si="10"/>
        <v>0</v>
      </c>
      <c r="J57" s="4">
        <f t="shared" si="11"/>
        <v>0</v>
      </c>
      <c r="K57" s="12">
        <f t="shared" si="5"/>
        <v>0.99529280145095256</v>
      </c>
      <c r="L57" s="4">
        <f t="shared" si="12"/>
        <v>6342.643127811335</v>
      </c>
      <c r="M57" s="4">
        <f t="shared" si="13"/>
        <v>26895.664257290755</v>
      </c>
      <c r="N57" s="8">
        <f t="shared" si="6"/>
        <v>20553.021129479421</v>
      </c>
      <c r="O57" s="8">
        <f t="shared" si="8"/>
        <v>-911608.74794853455</v>
      </c>
    </row>
    <row r="58" spans="1:15" x14ac:dyDescent="0.25">
      <c r="A58" s="1">
        <v>45139</v>
      </c>
      <c r="D58" s="5">
        <f t="shared" si="9"/>
        <v>10612.08</v>
      </c>
      <c r="E58" s="4">
        <v>15000</v>
      </c>
      <c r="F58" s="6">
        <v>3</v>
      </c>
      <c r="G58" s="4">
        <f t="shared" si="4"/>
        <v>45000</v>
      </c>
      <c r="H58">
        <f t="shared" si="7"/>
        <v>0.59486360144189132</v>
      </c>
      <c r="I58" s="4">
        <f t="shared" si="10"/>
        <v>0</v>
      </c>
      <c r="J58" s="4">
        <f t="shared" si="11"/>
        <v>0</v>
      </c>
      <c r="K58" s="12">
        <f t="shared" si="5"/>
        <v>0.99529280145095256</v>
      </c>
      <c r="L58" s="4">
        <f t="shared" si="12"/>
        <v>6283.0248064203633</v>
      </c>
      <c r="M58" s="4">
        <f t="shared" si="13"/>
        <v>26642.855716213631</v>
      </c>
      <c r="N58" s="8">
        <f t="shared" si="6"/>
        <v>20359.830909793269</v>
      </c>
      <c r="O58" s="8">
        <f t="shared" si="8"/>
        <v>-891248.91703874129</v>
      </c>
    </row>
    <row r="59" spans="1:15" x14ac:dyDescent="0.25">
      <c r="A59" s="1">
        <v>45170</v>
      </c>
      <c r="D59" s="5">
        <f>D58*1.02</f>
        <v>10824.321599999999</v>
      </c>
      <c r="E59" s="4">
        <v>15000</v>
      </c>
      <c r="F59" s="6">
        <v>3</v>
      </c>
      <c r="G59" s="4">
        <f t="shared" si="4"/>
        <v>45000</v>
      </c>
      <c r="H59">
        <f t="shared" si="7"/>
        <v>0.58927212031014564</v>
      </c>
      <c r="I59" s="4">
        <f t="shared" si="10"/>
        <v>0</v>
      </c>
      <c r="J59" s="4">
        <f t="shared" si="11"/>
        <v>0</v>
      </c>
      <c r="K59" s="12">
        <f t="shared" si="5"/>
        <v>0.99529280145095256</v>
      </c>
      <c r="L59" s="4">
        <f t="shared" si="12"/>
        <v>6348.4462109962888</v>
      </c>
      <c r="M59" s="4">
        <f t="shared" si="13"/>
        <v>26392.423474819243</v>
      </c>
      <c r="N59" s="8">
        <f t="shared" si="6"/>
        <v>20043.977263822955</v>
      </c>
      <c r="O59" s="8">
        <f t="shared" si="8"/>
        <v>-871204.93977491837</v>
      </c>
    </row>
    <row r="60" spans="1:15" x14ac:dyDescent="0.25">
      <c r="A60" s="1">
        <v>45200</v>
      </c>
      <c r="D60" s="5">
        <f t="shared" si="9"/>
        <v>10824.321599999999</v>
      </c>
      <c r="E60" s="4">
        <v>15000</v>
      </c>
      <c r="F60" s="6">
        <v>3</v>
      </c>
      <c r="G60" s="4">
        <f t="shared" si="4"/>
        <v>45000</v>
      </c>
      <c r="H60">
        <f t="shared" si="7"/>
        <v>0.5837331968759476</v>
      </c>
      <c r="I60" s="4">
        <f t="shared" si="10"/>
        <v>0</v>
      </c>
      <c r="J60" s="4">
        <f t="shared" si="11"/>
        <v>0</v>
      </c>
      <c r="K60" s="12">
        <f t="shared" si="5"/>
        <v>0.99529280145095256</v>
      </c>
      <c r="L60" s="4">
        <f t="shared" si="12"/>
        <v>6288.7733429326745</v>
      </c>
      <c r="M60" s="4">
        <f t="shared" si="13"/>
        <v>26144.345196836202</v>
      </c>
      <c r="N60" s="8">
        <f t="shared" si="6"/>
        <v>19855.57185390353</v>
      </c>
      <c r="O60" s="8">
        <f t="shared" si="8"/>
        <v>-851349.36792101478</v>
      </c>
    </row>
    <row r="61" spans="1:15" x14ac:dyDescent="0.25">
      <c r="A61" s="1">
        <v>45231</v>
      </c>
      <c r="D61" s="5">
        <f t="shared" si="9"/>
        <v>10824.321599999999</v>
      </c>
      <c r="E61" s="4">
        <v>15000</v>
      </c>
      <c r="F61" s="6">
        <v>3</v>
      </c>
      <c r="G61" s="4">
        <f t="shared" si="4"/>
        <v>45000</v>
      </c>
      <c r="H61">
        <f t="shared" si="7"/>
        <v>0.57824633711785511</v>
      </c>
      <c r="I61" s="4">
        <f t="shared" si="10"/>
        <v>0</v>
      </c>
      <c r="J61" s="4">
        <f t="shared" si="11"/>
        <v>0</v>
      </c>
      <c r="K61" s="12">
        <f t="shared" si="5"/>
        <v>0.99529280145095256</v>
      </c>
      <c r="L61" s="4">
        <f t="shared" si="12"/>
        <v>6229.6613760824584</v>
      </c>
      <c r="M61" s="4">
        <f t="shared" si="13"/>
        <v>25898.598755945186</v>
      </c>
      <c r="N61" s="8">
        <f t="shared" si="6"/>
        <v>19668.937379862728</v>
      </c>
      <c r="O61" s="8">
        <f t="shared" si="8"/>
        <v>-831680.43054115202</v>
      </c>
    </row>
    <row r="62" spans="1:15" x14ac:dyDescent="0.25">
      <c r="A62" s="1">
        <v>45261</v>
      </c>
      <c r="D62" s="5">
        <f t="shared" si="9"/>
        <v>10824.321599999999</v>
      </c>
      <c r="E62" s="4">
        <v>15000</v>
      </c>
      <c r="F62" s="6">
        <v>3</v>
      </c>
      <c r="G62" s="4">
        <f t="shared" si="4"/>
        <v>45000</v>
      </c>
      <c r="H62">
        <f t="shared" si="7"/>
        <v>0.57281105165803126</v>
      </c>
      <c r="I62" s="4">
        <f t="shared" si="10"/>
        <v>0</v>
      </c>
      <c r="J62" s="4">
        <f t="shared" si="11"/>
        <v>0</v>
      </c>
      <c r="K62" s="12">
        <f t="shared" si="5"/>
        <v>0.99529280145095256</v>
      </c>
      <c r="L62" s="4">
        <f t="shared" si="12"/>
        <v>6171.1050381974392</v>
      </c>
      <c r="M62" s="4">
        <f t="shared" si="13"/>
        <v>25655.162233805469</v>
      </c>
      <c r="N62" s="8">
        <f t="shared" si="6"/>
        <v>19484.057195608031</v>
      </c>
      <c r="O62" s="8">
        <f t="shared" si="8"/>
        <v>-812196.37334554398</v>
      </c>
    </row>
    <row r="63" spans="1:15" x14ac:dyDescent="0.25">
      <c r="A63" s="1">
        <v>45292</v>
      </c>
      <c r="D63" s="5">
        <f t="shared" si="9"/>
        <v>10824.321599999999</v>
      </c>
      <c r="E63" s="4">
        <v>15000</v>
      </c>
      <c r="F63" s="6">
        <v>3</v>
      </c>
      <c r="G63" s="4">
        <f t="shared" si="4"/>
        <v>45000</v>
      </c>
      <c r="H63">
        <f t="shared" si="7"/>
        <v>0.56742685571859597</v>
      </c>
      <c r="I63" s="4">
        <f t="shared" si="10"/>
        <v>0</v>
      </c>
      <c r="J63" s="4">
        <f t="shared" si="11"/>
        <v>0</v>
      </c>
      <c r="K63" s="12">
        <f t="shared" si="5"/>
        <v>0.99529280145095256</v>
      </c>
      <c r="L63" s="4">
        <f t="shared" si="12"/>
        <v>6113.0991065864555</v>
      </c>
      <c r="M63" s="4">
        <f t="shared" si="13"/>
        <v>25414.013918100009</v>
      </c>
      <c r="N63" s="8">
        <f t="shared" si="6"/>
        <v>19300.914811513554</v>
      </c>
      <c r="O63" s="8">
        <f t="shared" si="8"/>
        <v>-792895.45853403048</v>
      </c>
    </row>
    <row r="64" spans="1:15" x14ac:dyDescent="0.25">
      <c r="A64" s="1">
        <v>45323</v>
      </c>
      <c r="D64" s="5">
        <f t="shared" si="9"/>
        <v>10824.321599999999</v>
      </c>
      <c r="E64" s="4">
        <v>15000</v>
      </c>
      <c r="F64" s="6">
        <v>3</v>
      </c>
      <c r="G64" s="4">
        <f t="shared" si="4"/>
        <v>45000</v>
      </c>
      <c r="H64">
        <f t="shared" si="7"/>
        <v>0.5620932690783883</v>
      </c>
      <c r="I64" s="4">
        <f t="shared" si="10"/>
        <v>0</v>
      </c>
      <c r="J64" s="4">
        <f t="shared" si="11"/>
        <v>0</v>
      </c>
      <c r="K64" s="12">
        <f t="shared" si="5"/>
        <v>0.99529280145095256</v>
      </c>
      <c r="L64" s="4">
        <f t="shared" si="12"/>
        <v>6055.6384076495615</v>
      </c>
      <c r="M64" s="4">
        <f t="shared" si="13"/>
        <v>25175.132300598892</v>
      </c>
      <c r="N64" s="8">
        <f t="shared" si="6"/>
        <v>19119.493892949329</v>
      </c>
      <c r="O64" s="8">
        <f t="shared" si="8"/>
        <v>-773775.96464108117</v>
      </c>
    </row>
    <row r="65" spans="1:15" x14ac:dyDescent="0.25">
      <c r="A65" s="1">
        <v>45352</v>
      </c>
      <c r="D65" s="5">
        <f t="shared" si="9"/>
        <v>10824.321599999999</v>
      </c>
      <c r="E65" s="4">
        <v>15000</v>
      </c>
      <c r="F65" s="6">
        <v>3</v>
      </c>
      <c r="G65" s="4">
        <f t="shared" si="4"/>
        <v>45000</v>
      </c>
      <c r="H65">
        <f t="shared" si="7"/>
        <v>0.55680981603013502</v>
      </c>
      <c r="I65" s="4">
        <f t="shared" si="10"/>
        <v>0</v>
      </c>
      <c r="J65" s="4">
        <f t="shared" si="11"/>
        <v>0</v>
      </c>
      <c r="K65" s="12">
        <f t="shared" si="5"/>
        <v>0.99529280145095256</v>
      </c>
      <c r="L65" s="4">
        <f t="shared" si="12"/>
        <v>5998.7178164165898</v>
      </c>
      <c r="M65" s="4">
        <f t="shared" si="13"/>
        <v>24938.496075241019</v>
      </c>
      <c r="N65" s="8">
        <f t="shared" si="6"/>
        <v>18939.77825882443</v>
      </c>
      <c r="O65" s="8">
        <f t="shared" si="8"/>
        <v>-754836.18638225668</v>
      </c>
    </row>
    <row r="66" spans="1:15" x14ac:dyDescent="0.25">
      <c r="A66" s="1">
        <v>45383</v>
      </c>
      <c r="D66" s="5">
        <f t="shared" si="9"/>
        <v>10824.321599999999</v>
      </c>
      <c r="E66" s="4">
        <v>15000</v>
      </c>
      <c r="F66" s="6">
        <v>3</v>
      </c>
      <c r="G66" s="4">
        <f t="shared" si="4"/>
        <v>45000</v>
      </c>
      <c r="H66">
        <f t="shared" si="7"/>
        <v>0.55157602533802219</v>
      </c>
      <c r="I66" s="4">
        <f t="shared" si="10"/>
        <v>0</v>
      </c>
      <c r="J66" s="4">
        <f t="shared" si="11"/>
        <v>0</v>
      </c>
      <c r="K66" s="12">
        <f t="shared" si="5"/>
        <v>0.99529280145095256</v>
      </c>
      <c r="L66" s="4">
        <f t="shared" si="12"/>
        <v>5942.3322560900579</v>
      </c>
      <c r="M66" s="4">
        <f t="shared" si="13"/>
        <v>24704.084136233774</v>
      </c>
      <c r="N66" s="8">
        <f t="shared" si="6"/>
        <v>18761.751880143718</v>
      </c>
      <c r="O66" s="8">
        <f t="shared" si="8"/>
        <v>-736074.43450211291</v>
      </c>
    </row>
    <row r="67" spans="1:15" x14ac:dyDescent="0.25">
      <c r="A67" s="1">
        <v>45413</v>
      </c>
      <c r="D67" s="5">
        <f t="shared" si="9"/>
        <v>10824.321599999999</v>
      </c>
      <c r="E67" s="4">
        <v>15000</v>
      </c>
      <c r="F67" s="6">
        <v>3</v>
      </c>
      <c r="G67" s="4">
        <f t="shared" si="4"/>
        <v>45000</v>
      </c>
      <c r="H67">
        <f t="shared" si="7"/>
        <v>0.54639143019566483</v>
      </c>
      <c r="I67" s="4">
        <f t="shared" ref="I67:I98" si="14">B67*$H67</f>
        <v>0</v>
      </c>
      <c r="J67" s="4">
        <f t="shared" ref="J67:J98" si="15">C67*$H67</f>
        <v>0</v>
      </c>
      <c r="K67" s="12">
        <f t="shared" si="5"/>
        <v>0.99529280145095256</v>
      </c>
      <c r="L67" s="4">
        <f t="shared" ref="L67:L98" si="16">D67*$H67*$K67</f>
        <v>5886.4766975923549</v>
      </c>
      <c r="M67" s="4">
        <f t="shared" ref="M67:M98" si="17">G67*$H67*K67</f>
        <v>24471.875576170612</v>
      </c>
      <c r="N67" s="8">
        <f t="shared" si="6"/>
        <v>18585.398878578257</v>
      </c>
      <c r="O67" s="8">
        <f t="shared" si="8"/>
        <v>-717489.0356235347</v>
      </c>
    </row>
    <row r="68" spans="1:15" x14ac:dyDescent="0.25">
      <c r="A68" s="1">
        <v>45444</v>
      </c>
      <c r="D68" s="5">
        <f t="shared" si="9"/>
        <v>10824.321599999999</v>
      </c>
      <c r="E68" s="4">
        <v>15000</v>
      </c>
      <c r="F68" s="6">
        <v>3</v>
      </c>
      <c r="G68" s="4">
        <f t="shared" ref="G68:G131" si="18">E68*F68</f>
        <v>45000</v>
      </c>
      <c r="H68">
        <f t="shared" si="7"/>
        <v>0.54125556818447229</v>
      </c>
      <c r="I68" s="4">
        <f t="shared" si="14"/>
        <v>0</v>
      </c>
      <c r="J68" s="4">
        <f t="shared" si="15"/>
        <v>0</v>
      </c>
      <c r="K68" s="12">
        <f t="shared" ref="K68:K131" si="19">(((1+$B$1)^(1/12)-1)/(1+$B$1)^(1/12))/(LN(1+$B$1)/12)</f>
        <v>0.99529280145095256</v>
      </c>
      <c r="L68" s="4">
        <f t="shared" si="16"/>
        <v>5831.1461591172038</v>
      </c>
      <c r="M68" s="4">
        <f t="shared" si="17"/>
        <v>24241.849684166271</v>
      </c>
      <c r="N68" s="8">
        <f t="shared" ref="N68:N131" si="20">M68-SUM(I68,J68,L68)</f>
        <v>18410.703525049066</v>
      </c>
      <c r="O68" s="8">
        <f t="shared" si="8"/>
        <v>-699078.33209848567</v>
      </c>
    </row>
    <row r="69" spans="1:15" x14ac:dyDescent="0.25">
      <c r="A69" s="1">
        <v>45474</v>
      </c>
      <c r="D69" s="5">
        <f t="shared" si="9"/>
        <v>10824.321599999999</v>
      </c>
      <c r="E69" s="4">
        <v>15000</v>
      </c>
      <c r="F69" s="6">
        <v>3</v>
      </c>
      <c r="G69" s="4">
        <f t="shared" si="18"/>
        <v>45000</v>
      </c>
      <c r="H69">
        <f t="shared" ref="H69:H132" si="21">H68*(1+$B$1)^(-1/12)</f>
        <v>0.53616798123240461</v>
      </c>
      <c r="I69" s="4">
        <f t="shared" si="14"/>
        <v>0</v>
      </c>
      <c r="J69" s="4">
        <f t="shared" si="15"/>
        <v>0</v>
      </c>
      <c r="K69" s="12">
        <f t="shared" si="19"/>
        <v>0.99529280145095256</v>
      </c>
      <c r="L69" s="4">
        <f t="shared" si="16"/>
        <v>5776.3357056853165</v>
      </c>
      <c r="M69" s="4">
        <f t="shared" si="17"/>
        <v>24013.985944009575</v>
      </c>
      <c r="N69" s="8">
        <f t="shared" si="20"/>
        <v>18237.650238324259</v>
      </c>
      <c r="O69" s="8">
        <f t="shared" ref="O69:O132" si="22">O68+N69</f>
        <v>-680840.68186016136</v>
      </c>
    </row>
    <row r="70" spans="1:15" x14ac:dyDescent="0.25">
      <c r="A70" s="1">
        <v>45505</v>
      </c>
      <c r="D70" s="5">
        <f t="shared" si="9"/>
        <v>10824.321599999999</v>
      </c>
      <c r="E70" s="4">
        <v>15000</v>
      </c>
      <c r="F70" s="6">
        <v>3</v>
      </c>
      <c r="G70" s="4">
        <f t="shared" si="18"/>
        <v>45000</v>
      </c>
      <c r="H70">
        <f t="shared" si="21"/>
        <v>0.53112821557311674</v>
      </c>
      <c r="I70" s="4">
        <f t="shared" si="14"/>
        <v>0</v>
      </c>
      <c r="J70" s="4">
        <f t="shared" si="15"/>
        <v>0</v>
      </c>
      <c r="K70" s="12">
        <f t="shared" si="19"/>
        <v>0.99529280145095256</v>
      </c>
      <c r="L70" s="4">
        <f t="shared" si="16"/>
        <v>5722.0404487042533</v>
      </c>
      <c r="M70" s="4">
        <f t="shared" si="17"/>
        <v>23788.264032333576</v>
      </c>
      <c r="N70" s="8">
        <f t="shared" si="20"/>
        <v>18066.223583629322</v>
      </c>
      <c r="O70" s="8">
        <f t="shared" si="22"/>
        <v>-662774.45827653201</v>
      </c>
    </row>
    <row r="71" spans="1:15" x14ac:dyDescent="0.25">
      <c r="A71" s="1">
        <v>45536</v>
      </c>
      <c r="D71" s="5">
        <f>D70*1.02</f>
        <v>11040.808031999999</v>
      </c>
      <c r="E71" s="4">
        <v>15000</v>
      </c>
      <c r="F71" s="6">
        <v>3</v>
      </c>
      <c r="G71" s="4">
        <f t="shared" si="18"/>
        <v>45000</v>
      </c>
      <c r="H71">
        <f t="shared" si="21"/>
        <v>0.52613582170548667</v>
      </c>
      <c r="I71" s="4">
        <f t="shared" si="14"/>
        <v>0</v>
      </c>
      <c r="J71" s="4">
        <f t="shared" si="15"/>
        <v>0</v>
      </c>
      <c r="K71" s="12">
        <f t="shared" si="19"/>
        <v>0.99529280145095256</v>
      </c>
      <c r="L71" s="4">
        <f t="shared" si="16"/>
        <v>5781.6206564430422</v>
      </c>
      <c r="M71" s="4">
        <f t="shared" si="17"/>
        <v>23564.663816802873</v>
      </c>
      <c r="N71" s="8">
        <f t="shared" si="20"/>
        <v>17783.04316035983</v>
      </c>
      <c r="O71" s="8">
        <f t="shared" si="22"/>
        <v>-644991.41511617217</v>
      </c>
    </row>
    <row r="72" spans="1:15" x14ac:dyDescent="0.25">
      <c r="A72" s="1">
        <v>45566</v>
      </c>
      <c r="D72" s="5">
        <f t="shared" si="9"/>
        <v>11040.808031999999</v>
      </c>
      <c r="E72" s="4">
        <v>15000</v>
      </c>
      <c r="F72" s="6">
        <v>3</v>
      </c>
      <c r="G72" s="4">
        <f t="shared" si="18"/>
        <v>45000</v>
      </c>
      <c r="H72">
        <f t="shared" si="21"/>
        <v>0.52119035435352412</v>
      </c>
      <c r="I72" s="4">
        <f t="shared" si="14"/>
        <v>0</v>
      </c>
      <c r="J72" s="4">
        <f t="shared" si="15"/>
        <v>0</v>
      </c>
      <c r="K72" s="12">
        <f t="shared" si="19"/>
        <v>0.99529280145095256</v>
      </c>
      <c r="L72" s="4">
        <f t="shared" si="16"/>
        <v>5727.2757230279658</v>
      </c>
      <c r="M72" s="4">
        <f t="shared" si="17"/>
        <v>23343.165354318015</v>
      </c>
      <c r="N72" s="8">
        <f t="shared" si="20"/>
        <v>17615.889631290047</v>
      </c>
      <c r="O72" s="8">
        <f t="shared" si="22"/>
        <v>-627375.52548488206</v>
      </c>
    </row>
    <row r="73" spans="1:15" x14ac:dyDescent="0.25">
      <c r="A73" s="1">
        <v>45597</v>
      </c>
      <c r="D73" s="5">
        <f t="shared" si="9"/>
        <v>11040.808031999999</v>
      </c>
      <c r="E73" s="4">
        <v>15000</v>
      </c>
      <c r="F73" s="6">
        <v>3</v>
      </c>
      <c r="G73" s="4">
        <f t="shared" si="18"/>
        <v>45000</v>
      </c>
      <c r="H73">
        <f t="shared" si="21"/>
        <v>0.5162913724266559</v>
      </c>
      <c r="I73" s="4">
        <f t="shared" si="14"/>
        <v>0</v>
      </c>
      <c r="J73" s="4">
        <f t="shared" si="15"/>
        <v>0</v>
      </c>
      <c r="K73" s="12">
        <f t="shared" si="19"/>
        <v>0.99529280145095256</v>
      </c>
      <c r="L73" s="4">
        <f t="shared" si="16"/>
        <v>5673.4416103608046</v>
      </c>
      <c r="M73" s="4">
        <f t="shared" si="17"/>
        <v>23123.748889236755</v>
      </c>
      <c r="N73" s="8">
        <f t="shared" si="20"/>
        <v>17450.307278875949</v>
      </c>
      <c r="O73" s="8">
        <f t="shared" si="22"/>
        <v>-609925.2182060061</v>
      </c>
    </row>
    <row r="74" spans="1:15" x14ac:dyDescent="0.25">
      <c r="A74" s="1">
        <v>45627</v>
      </c>
      <c r="D74" s="5">
        <f t="shared" si="9"/>
        <v>11040.808031999999</v>
      </c>
      <c r="E74" s="4">
        <v>15000</v>
      </c>
      <c r="F74" s="6">
        <v>3</v>
      </c>
      <c r="G74" s="4">
        <f t="shared" si="18"/>
        <v>45000</v>
      </c>
      <c r="H74">
        <f t="shared" si="21"/>
        <v>0.51143843898038466</v>
      </c>
      <c r="I74" s="4">
        <f t="shared" si="14"/>
        <v>0</v>
      </c>
      <c r="J74" s="4">
        <f t="shared" si="15"/>
        <v>0</v>
      </c>
      <c r="K74" s="12">
        <f t="shared" si="19"/>
        <v>0.99529280145095256</v>
      </c>
      <c r="L74" s="4">
        <f t="shared" si="16"/>
        <v>5620.1135169298068</v>
      </c>
      <c r="M74" s="4">
        <f t="shared" si="17"/>
        <v>22906.394851612011</v>
      </c>
      <c r="N74" s="8">
        <f t="shared" si="20"/>
        <v>17286.281334682204</v>
      </c>
      <c r="O74" s="8">
        <f t="shared" si="22"/>
        <v>-592638.93687132385</v>
      </c>
    </row>
    <row r="75" spans="1:15" x14ac:dyDescent="0.25">
      <c r="A75" s="1">
        <v>45658</v>
      </c>
      <c r="D75" s="5">
        <f t="shared" si="9"/>
        <v>11040.808031999999</v>
      </c>
      <c r="E75" s="4">
        <v>15000</v>
      </c>
      <c r="F75" s="6">
        <v>3</v>
      </c>
      <c r="G75" s="4">
        <f t="shared" si="18"/>
        <v>45000</v>
      </c>
      <c r="H75">
        <f t="shared" si="21"/>
        <v>0.50663112117731746</v>
      </c>
      <c r="I75" s="4">
        <f t="shared" si="14"/>
        <v>0</v>
      </c>
      <c r="J75" s="4">
        <f t="shared" si="15"/>
        <v>0</v>
      </c>
      <c r="K75" s="12">
        <f t="shared" si="19"/>
        <v>0.99529280145095256</v>
      </c>
      <c r="L75" s="4">
        <f t="shared" si="16"/>
        <v>5567.2866863555182</v>
      </c>
      <c r="M75" s="4">
        <f t="shared" si="17"/>
        <v>22691.083855446417</v>
      </c>
      <c r="N75" s="8">
        <f t="shared" si="20"/>
        <v>17123.7971690909</v>
      </c>
      <c r="O75" s="8">
        <f t="shared" si="22"/>
        <v>-575515.1397022329</v>
      </c>
    </row>
    <row r="76" spans="1:15" x14ac:dyDescent="0.25">
      <c r="A76" s="1">
        <v>45689</v>
      </c>
      <c r="D76" s="5">
        <f t="shared" si="9"/>
        <v>11040.808031999999</v>
      </c>
      <c r="E76" s="4">
        <v>15000</v>
      </c>
      <c r="F76" s="6">
        <v>3</v>
      </c>
      <c r="G76" s="4">
        <f t="shared" si="18"/>
        <v>45000</v>
      </c>
      <c r="H76">
        <f t="shared" si="21"/>
        <v>0.50186899024856058</v>
      </c>
      <c r="I76" s="4">
        <f t="shared" si="14"/>
        <v>0</v>
      </c>
      <c r="J76" s="4">
        <f t="shared" si="15"/>
        <v>0</v>
      </c>
      <c r="K76" s="12">
        <f t="shared" si="19"/>
        <v>0.99529280145095256</v>
      </c>
      <c r="L76" s="4">
        <f t="shared" si="16"/>
        <v>5514.9564069665603</v>
      </c>
      <c r="M76" s="4">
        <f t="shared" si="17"/>
        <v>22477.796696963276</v>
      </c>
      <c r="N76" s="8">
        <f t="shared" si="20"/>
        <v>16962.840289996715</v>
      </c>
      <c r="O76" s="8">
        <f t="shared" si="22"/>
        <v>-558552.2994122362</v>
      </c>
    </row>
    <row r="77" spans="1:15" x14ac:dyDescent="0.25">
      <c r="A77" s="1">
        <v>45717</v>
      </c>
      <c r="D77" s="5">
        <f t="shared" si="9"/>
        <v>11040.808031999999</v>
      </c>
      <c r="E77" s="4">
        <v>15000</v>
      </c>
      <c r="F77" s="6">
        <v>3</v>
      </c>
      <c r="G77" s="4">
        <f t="shared" si="18"/>
        <v>45000</v>
      </c>
      <c r="H77">
        <f t="shared" si="21"/>
        <v>0.49715162145547731</v>
      </c>
      <c r="I77" s="4">
        <f t="shared" si="14"/>
        <v>0</v>
      </c>
      <c r="J77" s="4">
        <f t="shared" si="15"/>
        <v>0</v>
      </c>
      <c r="K77" s="12">
        <f t="shared" si="19"/>
        <v>0.99529280145095256</v>
      </c>
      <c r="L77" s="4">
        <f t="shared" si="16"/>
        <v>5463.1180113793898</v>
      </c>
      <c r="M77" s="4">
        <f t="shared" si="17"/>
        <v>22266.514352893748</v>
      </c>
      <c r="N77" s="8">
        <f t="shared" si="20"/>
        <v>16803.396341514359</v>
      </c>
      <c r="O77" s="8">
        <f t="shared" si="22"/>
        <v>-541748.90307072189</v>
      </c>
    </row>
    <row r="78" spans="1:15" x14ac:dyDescent="0.25">
      <c r="A78" s="1">
        <v>45748</v>
      </c>
      <c r="D78" s="5">
        <f t="shared" si="9"/>
        <v>11040.808031999999</v>
      </c>
      <c r="E78" s="4">
        <v>15000</v>
      </c>
      <c r="F78" s="6">
        <v>3</v>
      </c>
      <c r="G78" s="4">
        <f t="shared" si="18"/>
        <v>45000</v>
      </c>
      <c r="H78">
        <f t="shared" si="21"/>
        <v>0.49247859405180516</v>
      </c>
      <c r="I78" s="4">
        <f t="shared" si="14"/>
        <v>0</v>
      </c>
      <c r="J78" s="4">
        <f t="shared" si="15"/>
        <v>0</v>
      </c>
      <c r="K78" s="12">
        <f t="shared" si="19"/>
        <v>0.99529280145095256</v>
      </c>
      <c r="L78" s="4">
        <f t="shared" si="16"/>
        <v>5411.7668760820134</v>
      </c>
      <c r="M78" s="4">
        <f t="shared" si="17"/>
        <v>22057.21797878014</v>
      </c>
      <c r="N78" s="8">
        <f t="shared" si="20"/>
        <v>16645.451102698127</v>
      </c>
      <c r="O78" s="8">
        <f t="shared" si="22"/>
        <v>-525103.45196802379</v>
      </c>
    </row>
    <row r="79" spans="1:15" x14ac:dyDescent="0.25">
      <c r="A79" s="1">
        <v>45778</v>
      </c>
      <c r="D79" s="5">
        <f t="shared" si="9"/>
        <v>11040.808031999999</v>
      </c>
      <c r="E79" s="4">
        <v>15000</v>
      </c>
      <c r="F79" s="6">
        <v>3</v>
      </c>
      <c r="G79" s="4">
        <f t="shared" si="18"/>
        <v>45000</v>
      </c>
      <c r="H79">
        <f t="shared" si="21"/>
        <v>0.48784949124612897</v>
      </c>
      <c r="I79" s="4">
        <f t="shared" si="14"/>
        <v>0</v>
      </c>
      <c r="J79" s="4">
        <f t="shared" si="15"/>
        <v>0</v>
      </c>
      <c r="K79" s="12">
        <f t="shared" si="19"/>
        <v>0.99529280145095256</v>
      </c>
      <c r="L79" s="4">
        <f t="shared" si="16"/>
        <v>5360.8984210216058</v>
      </c>
      <c r="M79" s="4">
        <f t="shared" si="17"/>
        <v>21849.888907295175</v>
      </c>
      <c r="N79" s="8">
        <f t="shared" si="20"/>
        <v>16488.990486273571</v>
      </c>
      <c r="O79" s="8">
        <f t="shared" si="22"/>
        <v>-508614.46148175024</v>
      </c>
    </row>
    <row r="80" spans="1:15" x14ac:dyDescent="0.25">
      <c r="A80" s="1">
        <v>45809</v>
      </c>
      <c r="D80" s="5">
        <f t="shared" si="9"/>
        <v>11040.808031999999</v>
      </c>
      <c r="E80" s="4">
        <v>15000</v>
      </c>
      <c r="F80" s="6">
        <v>3</v>
      </c>
      <c r="G80" s="4">
        <f t="shared" si="18"/>
        <v>45000</v>
      </c>
      <c r="H80">
        <f t="shared" si="21"/>
        <v>0.48326390016470705</v>
      </c>
      <c r="I80" s="4">
        <f t="shared" si="14"/>
        <v>0</v>
      </c>
      <c r="J80" s="4">
        <f t="shared" si="15"/>
        <v>0</v>
      </c>
      <c r="K80" s="12">
        <f t="shared" si="19"/>
        <v>0.99529280145095256</v>
      </c>
      <c r="L80" s="4">
        <f t="shared" si="16"/>
        <v>5310.5081091960201</v>
      </c>
      <c r="M80" s="4">
        <f t="shared" si="17"/>
        <v>21644.508646577011</v>
      </c>
      <c r="N80" s="8">
        <f t="shared" si="20"/>
        <v>16334.000537380991</v>
      </c>
      <c r="O80" s="8">
        <f t="shared" si="22"/>
        <v>-492280.46094436926</v>
      </c>
    </row>
    <row r="81" spans="1:15" x14ac:dyDescent="0.25">
      <c r="A81" s="1">
        <v>45839</v>
      </c>
      <c r="D81" s="5">
        <f t="shared" si="9"/>
        <v>11040.808031999999</v>
      </c>
      <c r="E81" s="4">
        <v>15000</v>
      </c>
      <c r="F81" s="6">
        <v>3</v>
      </c>
      <c r="G81" s="4">
        <f t="shared" si="18"/>
        <v>45000</v>
      </c>
      <c r="H81">
        <f t="shared" si="21"/>
        <v>0.47872141181464661</v>
      </c>
      <c r="I81" s="4">
        <f t="shared" si="14"/>
        <v>0</v>
      </c>
      <c r="J81" s="4">
        <f t="shared" si="15"/>
        <v>0</v>
      </c>
      <c r="K81" s="12">
        <f t="shared" si="19"/>
        <v>0.99529280145095256</v>
      </c>
      <c r="L81" s="4">
        <f t="shared" si="16"/>
        <v>5260.5914462491237</v>
      </c>
      <c r="M81" s="4">
        <f t="shared" si="17"/>
        <v>21441.058878579963</v>
      </c>
      <c r="N81" s="8">
        <f t="shared" si="20"/>
        <v>16180.467432330839</v>
      </c>
      <c r="O81" s="8">
        <f t="shared" si="22"/>
        <v>-476099.99351203843</v>
      </c>
    </row>
    <row r="82" spans="1:15" x14ac:dyDescent="0.25">
      <c r="A82" s="1">
        <v>45870</v>
      </c>
      <c r="D82" s="5">
        <f t="shared" si="9"/>
        <v>11040.808031999999</v>
      </c>
      <c r="E82" s="4">
        <v>15000</v>
      </c>
      <c r="F82" s="6">
        <v>3</v>
      </c>
      <c r="G82" s="4">
        <f t="shared" si="18"/>
        <v>45000</v>
      </c>
      <c r="H82">
        <f t="shared" si="21"/>
        <v>0.47422162104742527</v>
      </c>
      <c r="I82" s="4">
        <f t="shared" si="14"/>
        <v>0</v>
      </c>
      <c r="J82" s="4">
        <f t="shared" si="15"/>
        <v>0</v>
      </c>
      <c r="K82" s="12">
        <f t="shared" si="19"/>
        <v>0.99529280145095256</v>
      </c>
      <c r="L82" s="4">
        <f t="shared" si="16"/>
        <v>5211.1439800699409</v>
      </c>
      <c r="M82" s="4">
        <f t="shared" si="17"/>
        <v>21239.521457440678</v>
      </c>
      <c r="N82" s="8">
        <f t="shared" si="20"/>
        <v>16028.377477370737</v>
      </c>
      <c r="O82" s="8">
        <f t="shared" si="22"/>
        <v>-460071.61603466771</v>
      </c>
    </row>
    <row r="83" spans="1:15" x14ac:dyDescent="0.25">
      <c r="A83" s="1">
        <v>45901</v>
      </c>
      <c r="D83" s="5">
        <f>D82*1.02</f>
        <v>11261.62419264</v>
      </c>
      <c r="E83" s="4">
        <v>15000</v>
      </c>
      <c r="F83" s="6">
        <v>3</v>
      </c>
      <c r="G83" s="4">
        <f t="shared" si="18"/>
        <v>45000</v>
      </c>
      <c r="H83">
        <f t="shared" si="21"/>
        <v>0.46976412652275557</v>
      </c>
      <c r="I83" s="4">
        <f t="shared" si="14"/>
        <v>0</v>
      </c>
      <c r="J83" s="4">
        <f t="shared" si="15"/>
        <v>0</v>
      </c>
      <c r="K83" s="12">
        <f t="shared" si="19"/>
        <v>0.99529280145095256</v>
      </c>
      <c r="L83" s="4">
        <f t="shared" si="16"/>
        <v>5265.4045264034803</v>
      </c>
      <c r="M83" s="4">
        <f t="shared" si="17"/>
        <v>21039.878407859691</v>
      </c>
      <c r="N83" s="8">
        <f t="shared" si="20"/>
        <v>15774.473881456212</v>
      </c>
      <c r="O83" s="8">
        <f t="shared" si="22"/>
        <v>-444297.14215321152</v>
      </c>
    </row>
    <row r="84" spans="1:15" x14ac:dyDescent="0.25">
      <c r="A84" s="1">
        <v>45931</v>
      </c>
      <c r="D84" s="5">
        <f t="shared" si="9"/>
        <v>11261.62419264</v>
      </c>
      <c r="E84" s="4">
        <v>15000</v>
      </c>
      <c r="F84" s="6">
        <v>3</v>
      </c>
      <c r="G84" s="4">
        <f t="shared" si="18"/>
        <v>45000</v>
      </c>
      <c r="H84">
        <f t="shared" si="21"/>
        <v>0.46534853067278897</v>
      </c>
      <c r="I84" s="4">
        <f t="shared" si="14"/>
        <v>0</v>
      </c>
      <c r="J84" s="4">
        <f t="shared" si="15"/>
        <v>0</v>
      </c>
      <c r="K84" s="12">
        <f t="shared" si="19"/>
        <v>0.99529280145095256</v>
      </c>
      <c r="L84" s="4">
        <f t="shared" si="16"/>
        <v>5215.9118191861789</v>
      </c>
      <c r="M84" s="4">
        <f t="shared" si="17"/>
        <v>20842.111923498211</v>
      </c>
      <c r="N84" s="8">
        <f t="shared" si="20"/>
        <v>15626.200104312033</v>
      </c>
      <c r="O84" s="8">
        <f t="shared" si="22"/>
        <v>-428670.94204889948</v>
      </c>
    </row>
    <row r="85" spans="1:15" x14ac:dyDescent="0.25">
      <c r="A85" s="1">
        <v>45962</v>
      </c>
      <c r="D85" s="5">
        <f t="shared" si="9"/>
        <v>11261.62419264</v>
      </c>
      <c r="E85" s="4">
        <v>15000</v>
      </c>
      <c r="F85" s="6">
        <v>3</v>
      </c>
      <c r="G85" s="4">
        <f t="shared" si="18"/>
        <v>45000</v>
      </c>
      <c r="H85">
        <f t="shared" si="21"/>
        <v>0.46097443966665663</v>
      </c>
      <c r="I85" s="4">
        <f t="shared" si="14"/>
        <v>0</v>
      </c>
      <c r="J85" s="4">
        <f t="shared" si="15"/>
        <v>0</v>
      </c>
      <c r="K85" s="12">
        <f t="shared" si="19"/>
        <v>0.99529280145095256</v>
      </c>
      <c r="L85" s="4">
        <f t="shared" si="16"/>
        <v>5166.8843237214433</v>
      </c>
      <c r="M85" s="4">
        <f t="shared" si="17"/>
        <v>20646.204365389938</v>
      </c>
      <c r="N85" s="8">
        <f t="shared" si="20"/>
        <v>15479.320041668496</v>
      </c>
      <c r="O85" s="8">
        <f t="shared" si="22"/>
        <v>-413191.622007231</v>
      </c>
    </row>
    <row r="86" spans="1:15" x14ac:dyDescent="0.25">
      <c r="A86" s="1">
        <v>45992</v>
      </c>
      <c r="D86" s="5">
        <f t="shared" ref="D86:D94" si="23">D85</f>
        <v>11261.62419264</v>
      </c>
      <c r="E86" s="4">
        <v>15000</v>
      </c>
      <c r="F86" s="6">
        <v>3</v>
      </c>
      <c r="G86" s="4">
        <f t="shared" si="18"/>
        <v>45000</v>
      </c>
      <c r="H86">
        <f t="shared" si="21"/>
        <v>0.456641463375343</v>
      </c>
      <c r="I86" s="4">
        <f t="shared" si="14"/>
        <v>0</v>
      </c>
      <c r="J86" s="4">
        <f t="shared" si="15"/>
        <v>0</v>
      </c>
      <c r="K86" s="12">
        <f t="shared" si="19"/>
        <v>0.99529280145095256</v>
      </c>
      <c r="L86" s="4">
        <f t="shared" si="16"/>
        <v>5118.3176672039272</v>
      </c>
      <c r="M86" s="4">
        <f t="shared" si="17"/>
        <v>20452.138260367843</v>
      </c>
      <c r="N86" s="8">
        <f t="shared" si="20"/>
        <v>15333.820593163917</v>
      </c>
      <c r="O86" s="8">
        <f t="shared" si="22"/>
        <v>-397857.8014140671</v>
      </c>
    </row>
    <row r="87" spans="1:15" x14ac:dyDescent="0.25">
      <c r="A87" s="1">
        <v>46023</v>
      </c>
      <c r="D87" s="5">
        <f t="shared" si="23"/>
        <v>11261.62419264</v>
      </c>
      <c r="E87" s="4">
        <v>15000</v>
      </c>
      <c r="F87" s="6">
        <v>3</v>
      </c>
      <c r="G87" s="4">
        <f t="shared" si="18"/>
        <v>45000</v>
      </c>
      <c r="H87">
        <f t="shared" si="21"/>
        <v>0.4523492153368901</v>
      </c>
      <c r="I87" s="4">
        <f t="shared" si="14"/>
        <v>0</v>
      </c>
      <c r="J87" s="4">
        <f t="shared" si="15"/>
        <v>0</v>
      </c>
      <c r="K87" s="12">
        <f t="shared" si="19"/>
        <v>0.99529280145095256</v>
      </c>
      <c r="L87" s="4">
        <f t="shared" si="16"/>
        <v>5070.2075179309131</v>
      </c>
      <c r="M87" s="4">
        <f t="shared" si="17"/>
        <v>20259.896299505708</v>
      </c>
      <c r="N87" s="8">
        <f t="shared" si="20"/>
        <v>15189.688781574794</v>
      </c>
      <c r="O87" s="8">
        <f t="shared" si="22"/>
        <v>-382668.11263249232</v>
      </c>
    </row>
    <row r="88" spans="1:15" x14ac:dyDescent="0.25">
      <c r="A88" s="1">
        <v>46054</v>
      </c>
      <c r="D88" s="5">
        <f t="shared" si="23"/>
        <v>11261.62419264</v>
      </c>
      <c r="E88" s="4">
        <v>15000</v>
      </c>
      <c r="F88" s="6">
        <v>3</v>
      </c>
      <c r="G88" s="4">
        <f t="shared" si="18"/>
        <v>45000</v>
      </c>
      <c r="H88">
        <f t="shared" si="21"/>
        <v>0.4480973127219286</v>
      </c>
      <c r="I88" s="4">
        <f t="shared" si="14"/>
        <v>0</v>
      </c>
      <c r="J88" s="4">
        <f t="shared" si="15"/>
        <v>0</v>
      </c>
      <c r="K88" s="12">
        <f t="shared" si="19"/>
        <v>0.99529280145095256</v>
      </c>
      <c r="L88" s="4">
        <f t="shared" si="16"/>
        <v>5022.5495849159697</v>
      </c>
      <c r="M88" s="4">
        <f t="shared" si="17"/>
        <v>20069.461336574335</v>
      </c>
      <c r="N88" s="8">
        <f t="shared" si="20"/>
        <v>15046.911751658365</v>
      </c>
      <c r="O88" s="8">
        <f t="shared" si="22"/>
        <v>-367621.20088083396</v>
      </c>
    </row>
    <row r="89" spans="1:15" x14ac:dyDescent="0.25">
      <c r="A89" s="1">
        <v>46082</v>
      </c>
      <c r="D89" s="5">
        <f t="shared" si="23"/>
        <v>11261.62419264</v>
      </c>
      <c r="E89" s="4">
        <v>15000</v>
      </c>
      <c r="F89" s="6">
        <v>3</v>
      </c>
      <c r="G89" s="4">
        <f t="shared" si="18"/>
        <v>45000</v>
      </c>
      <c r="H89">
        <f t="shared" si="21"/>
        <v>0.44388537629953284</v>
      </c>
      <c r="I89" s="4">
        <f t="shared" si="14"/>
        <v>0</v>
      </c>
      <c r="J89" s="4">
        <f t="shared" si="15"/>
        <v>0</v>
      </c>
      <c r="K89" s="12">
        <f t="shared" si="19"/>
        <v>0.99529280145095256</v>
      </c>
      <c r="L89" s="4">
        <f t="shared" si="16"/>
        <v>4975.3396175062253</v>
      </c>
      <c r="M89" s="4">
        <f t="shared" si="17"/>
        <v>19880.816386512255</v>
      </c>
      <c r="N89" s="8">
        <f t="shared" si="20"/>
        <v>14905.476769006029</v>
      </c>
      <c r="O89" s="8">
        <f t="shared" si="22"/>
        <v>-352715.72411182791</v>
      </c>
    </row>
    <row r="90" spans="1:15" x14ac:dyDescent="0.25">
      <c r="A90" s="1">
        <v>46113</v>
      </c>
      <c r="D90" s="5">
        <f t="shared" si="23"/>
        <v>11261.62419264</v>
      </c>
      <c r="E90" s="4">
        <v>15000</v>
      </c>
      <c r="F90" s="6">
        <v>3</v>
      </c>
      <c r="G90" s="4">
        <f t="shared" si="18"/>
        <v>45000</v>
      </c>
      <c r="H90">
        <f t="shared" si="21"/>
        <v>0.43971303040339699</v>
      </c>
      <c r="I90" s="4">
        <f t="shared" si="14"/>
        <v>0</v>
      </c>
      <c r="J90" s="4">
        <f t="shared" si="15"/>
        <v>0</v>
      </c>
      <c r="K90" s="12">
        <f t="shared" si="19"/>
        <v>0.99529280145095256</v>
      </c>
      <c r="L90" s="4">
        <f t="shared" si="16"/>
        <v>4928.573405003257</v>
      </c>
      <c r="M90" s="4">
        <f t="shared" si="17"/>
        <v>19693.944623910818</v>
      </c>
      <c r="N90" s="8">
        <f t="shared" si="20"/>
        <v>14765.371218907561</v>
      </c>
      <c r="O90" s="8">
        <f t="shared" si="22"/>
        <v>-337950.35289292032</v>
      </c>
    </row>
    <row r="91" spans="1:15" x14ac:dyDescent="0.25">
      <c r="A91" s="1">
        <v>46143</v>
      </c>
      <c r="D91" s="5">
        <f t="shared" si="23"/>
        <v>11261.62419264</v>
      </c>
      <c r="E91" s="4">
        <v>15000</v>
      </c>
      <c r="F91" s="6">
        <v>3</v>
      </c>
      <c r="G91" s="4">
        <f t="shared" si="18"/>
        <v>45000</v>
      </c>
      <c r="H91">
        <f t="shared" si="21"/>
        <v>0.43557990289832893</v>
      </c>
      <c r="I91" s="4">
        <f t="shared" si="14"/>
        <v>0</v>
      </c>
      <c r="J91" s="4">
        <f t="shared" si="15"/>
        <v>0</v>
      </c>
      <c r="K91" s="12">
        <f t="shared" si="19"/>
        <v>0.99529280145095256</v>
      </c>
      <c r="L91" s="4">
        <f t="shared" si="16"/>
        <v>4882.2467762875285</v>
      </c>
      <c r="M91" s="4">
        <f t="shared" si="17"/>
        <v>19508.829381513526</v>
      </c>
      <c r="N91" s="8">
        <f t="shared" si="20"/>
        <v>14626.582605225998</v>
      </c>
      <c r="O91" s="8">
        <f t="shared" si="22"/>
        <v>-323323.77028769429</v>
      </c>
    </row>
    <row r="92" spans="1:15" x14ac:dyDescent="0.25">
      <c r="A92" s="1">
        <v>46174</v>
      </c>
      <c r="D92" s="5">
        <f t="shared" si="23"/>
        <v>11261.62419264</v>
      </c>
      <c r="E92" s="4">
        <v>15000</v>
      </c>
      <c r="F92" s="6">
        <v>3</v>
      </c>
      <c r="G92" s="4">
        <f t="shared" si="18"/>
        <v>45000</v>
      </c>
      <c r="H92">
        <f t="shared" si="21"/>
        <v>0.43148562514705935</v>
      </c>
      <c r="I92" s="4">
        <f t="shared" si="14"/>
        <v>0</v>
      </c>
      <c r="J92" s="4">
        <f t="shared" si="15"/>
        <v>0</v>
      </c>
      <c r="K92" s="12">
        <f t="shared" si="19"/>
        <v>0.99529280145095256</v>
      </c>
      <c r="L92" s="4">
        <f t="shared" si="16"/>
        <v>4836.3555994463704</v>
      </c>
      <c r="M92" s="4">
        <f t="shared" si="17"/>
        <v>19325.454148729452</v>
      </c>
      <c r="N92" s="8">
        <f t="shared" si="20"/>
        <v>14489.098549283081</v>
      </c>
      <c r="O92" s="8">
        <f t="shared" si="22"/>
        <v>-308834.67173841118</v>
      </c>
    </row>
    <row r="93" spans="1:15" x14ac:dyDescent="0.25">
      <c r="A93" s="1">
        <v>46204</v>
      </c>
      <c r="D93" s="5">
        <f t="shared" si="23"/>
        <v>11261.62419264</v>
      </c>
      <c r="E93" s="4">
        <v>15000</v>
      </c>
      <c r="F93" s="6">
        <v>3</v>
      </c>
      <c r="G93" s="4">
        <f t="shared" si="18"/>
        <v>45000</v>
      </c>
      <c r="H93">
        <f t="shared" si="21"/>
        <v>0.42742983197736251</v>
      </c>
      <c r="I93" s="4">
        <f t="shared" si="14"/>
        <v>0</v>
      </c>
      <c r="J93" s="4">
        <f t="shared" si="15"/>
        <v>0</v>
      </c>
      <c r="K93" s="12">
        <f t="shared" si="19"/>
        <v>0.99529280145095256</v>
      </c>
      <c r="L93" s="4">
        <f t="shared" si="16"/>
        <v>4790.8957814054465</v>
      </c>
      <c r="M93" s="4">
        <f t="shared" si="17"/>
        <v>19143.802570160657</v>
      </c>
      <c r="N93" s="8">
        <f t="shared" si="20"/>
        <v>14352.90678875521</v>
      </c>
      <c r="O93" s="8">
        <f t="shared" si="22"/>
        <v>-294481.76494965598</v>
      </c>
    </row>
    <row r="94" spans="1:15" x14ac:dyDescent="0.25">
      <c r="A94" s="1">
        <v>46235</v>
      </c>
      <c r="D94" s="5">
        <f t="shared" si="23"/>
        <v>11261.62419264</v>
      </c>
      <c r="E94" s="4">
        <v>15000</v>
      </c>
      <c r="F94" s="6">
        <v>3</v>
      </c>
      <c r="G94" s="4">
        <f t="shared" si="18"/>
        <v>45000</v>
      </c>
      <c r="H94">
        <f t="shared" si="21"/>
        <v>0.42341216164948631</v>
      </c>
      <c r="I94" s="4">
        <f t="shared" si="14"/>
        <v>0</v>
      </c>
      <c r="J94" s="4">
        <f t="shared" si="15"/>
        <v>0</v>
      </c>
      <c r="K94" s="12">
        <f t="shared" si="19"/>
        <v>0.99529280145095256</v>
      </c>
      <c r="L94" s="4">
        <f t="shared" si="16"/>
        <v>4745.86326756369</v>
      </c>
      <c r="M94" s="4">
        <f t="shared" si="17"/>
        <v>18963.858444143436</v>
      </c>
      <c r="N94" s="8">
        <f t="shared" si="20"/>
        <v>14217.995176579745</v>
      </c>
      <c r="O94" s="8">
        <f t="shared" si="22"/>
        <v>-280263.76977307623</v>
      </c>
    </row>
    <row r="95" spans="1:15" x14ac:dyDescent="0.25">
      <c r="A95" s="1">
        <v>46266</v>
      </c>
      <c r="D95" s="5">
        <f>D94*1.02</f>
        <v>11486.8566764928</v>
      </c>
      <c r="E95" s="4">
        <v>15000</v>
      </c>
      <c r="F95" s="6">
        <v>3</v>
      </c>
      <c r="G95" s="4">
        <f t="shared" si="18"/>
        <v>45000</v>
      </c>
      <c r="H95">
        <f t="shared" si="21"/>
        <v>0.41943225582388838</v>
      </c>
      <c r="I95" s="4">
        <f t="shared" si="14"/>
        <v>0</v>
      </c>
      <c r="J95" s="4">
        <f t="shared" si="15"/>
        <v>0</v>
      </c>
      <c r="K95" s="12">
        <f t="shared" si="19"/>
        <v>0.99529280145095256</v>
      </c>
      <c r="L95" s="4">
        <f t="shared" si="16"/>
        <v>4795.2791222603073</v>
      </c>
      <c r="M95" s="4">
        <f t="shared" si="17"/>
        <v>18785.605721303273</v>
      </c>
      <c r="N95" s="8">
        <f t="shared" si="20"/>
        <v>13990.326599042965</v>
      </c>
      <c r="O95" s="8">
        <f t="shared" si="22"/>
        <v>-266273.44317403325</v>
      </c>
    </row>
    <row r="96" spans="1:15" x14ac:dyDescent="0.25">
      <c r="A96" s="1">
        <v>46296</v>
      </c>
      <c r="D96" s="5">
        <f t="shared" ref="D96:D145" si="24">D95</f>
        <v>11486.8566764928</v>
      </c>
      <c r="E96" s="4">
        <v>15000</v>
      </c>
      <c r="F96" s="6">
        <v>3</v>
      </c>
      <c r="G96" s="4">
        <f t="shared" si="18"/>
        <v>45000</v>
      </c>
      <c r="H96">
        <f t="shared" si="21"/>
        <v>0.41548975952927536</v>
      </c>
      <c r="I96" s="4">
        <f t="shared" si="14"/>
        <v>0</v>
      </c>
      <c r="J96" s="4">
        <f t="shared" si="15"/>
        <v>0</v>
      </c>
      <c r="K96" s="12">
        <f t="shared" si="19"/>
        <v>0.99529280145095256</v>
      </c>
      <c r="L96" s="4">
        <f t="shared" si="16"/>
        <v>4750.205406758836</v>
      </c>
      <c r="M96" s="4">
        <f t="shared" si="17"/>
        <v>18609.02850312338</v>
      </c>
      <c r="N96" s="8">
        <f t="shared" si="20"/>
        <v>13858.823096364544</v>
      </c>
      <c r="O96" s="8">
        <f t="shared" si="22"/>
        <v>-252414.62007766872</v>
      </c>
    </row>
    <row r="97" spans="1:15" x14ac:dyDescent="0.25">
      <c r="A97" s="1">
        <v>46327</v>
      </c>
      <c r="D97" s="5">
        <f t="shared" si="24"/>
        <v>11486.8566764928</v>
      </c>
      <c r="E97" s="4">
        <v>15000</v>
      </c>
      <c r="F97" s="6">
        <v>3</v>
      </c>
      <c r="G97" s="4">
        <f t="shared" si="18"/>
        <v>45000</v>
      </c>
      <c r="H97">
        <f t="shared" si="21"/>
        <v>0.4115843211309429</v>
      </c>
      <c r="I97" s="4">
        <f t="shared" si="14"/>
        <v>0</v>
      </c>
      <c r="J97" s="4">
        <f t="shared" si="15"/>
        <v>0</v>
      </c>
      <c r="K97" s="12">
        <f t="shared" si="19"/>
        <v>0.99529280145095256</v>
      </c>
      <c r="L97" s="4">
        <f t="shared" si="16"/>
        <v>4705.555366246308</v>
      </c>
      <c r="M97" s="4">
        <f t="shared" si="17"/>
        <v>18434.11104052671</v>
      </c>
      <c r="N97" s="8">
        <f t="shared" si="20"/>
        <v>13728.555674280402</v>
      </c>
      <c r="O97" s="8">
        <f t="shared" si="22"/>
        <v>-238686.06440338833</v>
      </c>
    </row>
    <row r="98" spans="1:15" x14ac:dyDescent="0.25">
      <c r="A98" s="1">
        <v>46357</v>
      </c>
      <c r="D98" s="5">
        <f t="shared" si="24"/>
        <v>11486.8566764928</v>
      </c>
      <c r="E98" s="4">
        <v>15000</v>
      </c>
      <c r="F98" s="6">
        <v>3</v>
      </c>
      <c r="G98" s="4">
        <f t="shared" si="18"/>
        <v>45000</v>
      </c>
      <c r="H98">
        <f t="shared" si="21"/>
        <v>0.4077155922994129</v>
      </c>
      <c r="I98" s="4">
        <f t="shared" si="14"/>
        <v>0</v>
      </c>
      <c r="J98" s="4">
        <f t="shared" si="15"/>
        <v>0</v>
      </c>
      <c r="K98" s="12">
        <f t="shared" si="19"/>
        <v>0.99529280145095256</v>
      </c>
      <c r="L98" s="4">
        <f t="shared" si="16"/>
        <v>4661.3250183464279</v>
      </c>
      <c r="M98" s="4">
        <f t="shared" si="17"/>
        <v>18260.837732471271</v>
      </c>
      <c r="N98" s="8">
        <f t="shared" si="20"/>
        <v>13599.512714124843</v>
      </c>
      <c r="O98" s="8">
        <f t="shared" si="22"/>
        <v>-225086.55168926349</v>
      </c>
    </row>
    <row r="99" spans="1:15" x14ac:dyDescent="0.25">
      <c r="A99" s="1">
        <v>46388</v>
      </c>
      <c r="D99" s="5">
        <f t="shared" si="24"/>
        <v>11486.8566764928</v>
      </c>
      <c r="E99" s="4">
        <v>15000</v>
      </c>
      <c r="F99" s="6">
        <v>3</v>
      </c>
      <c r="G99" s="4">
        <f t="shared" si="18"/>
        <v>45000</v>
      </c>
      <c r="H99">
        <f t="shared" si="21"/>
        <v>0.40388322797936571</v>
      </c>
      <c r="I99" s="4">
        <f t="shared" ref="I99:I130" si="25">B99*$H99</f>
        <v>0</v>
      </c>
      <c r="J99" s="4">
        <f t="shared" ref="J99:J130" si="26">C99*$H99</f>
        <v>0</v>
      </c>
      <c r="K99" s="12">
        <f t="shared" si="19"/>
        <v>0.99529280145095256</v>
      </c>
      <c r="L99" s="4">
        <f t="shared" ref="L99:L130" si="27">D99*$H99*$K99</f>
        <v>4617.5104181156485</v>
      </c>
      <c r="M99" s="4">
        <f t="shared" ref="M99:M130" si="28">G99*$H99*K99</f>
        <v>18089.193124558649</v>
      </c>
      <c r="N99" s="8">
        <f t="shared" si="20"/>
        <v>13471.682706443</v>
      </c>
      <c r="O99" s="8">
        <f t="shared" si="22"/>
        <v>-211614.86898282048</v>
      </c>
    </row>
    <row r="100" spans="1:15" x14ac:dyDescent="0.25">
      <c r="A100" s="1">
        <v>46419</v>
      </c>
      <c r="D100" s="5">
        <f t="shared" si="24"/>
        <v>11486.8566764928</v>
      </c>
      <c r="E100" s="4">
        <v>15000</v>
      </c>
      <c r="F100" s="6">
        <v>3</v>
      </c>
      <c r="G100" s="4">
        <f t="shared" si="18"/>
        <v>45000</v>
      </c>
      <c r="H100">
        <f t="shared" si="21"/>
        <v>0.40008688635886436</v>
      </c>
      <c r="I100" s="4">
        <f t="shared" si="25"/>
        <v>0</v>
      </c>
      <c r="J100" s="4">
        <f t="shared" si="26"/>
        <v>0</v>
      </c>
      <c r="K100" s="12">
        <f t="shared" si="19"/>
        <v>0.99529280145095256</v>
      </c>
      <c r="L100" s="4">
        <f t="shared" si="27"/>
        <v>4574.1076576913238</v>
      </c>
      <c r="M100" s="4">
        <f t="shared" si="28"/>
        <v>17919.161907655634</v>
      </c>
      <c r="N100" s="8">
        <f t="shared" si="20"/>
        <v>13345.054249964311</v>
      </c>
      <c r="O100" s="8">
        <f t="shared" si="22"/>
        <v>-198269.81473285618</v>
      </c>
    </row>
    <row r="101" spans="1:15" x14ac:dyDescent="0.25">
      <c r="A101" s="1">
        <v>46447</v>
      </c>
      <c r="D101" s="5">
        <f t="shared" si="24"/>
        <v>11486.8566764928</v>
      </c>
      <c r="E101" s="4">
        <v>15000</v>
      </c>
      <c r="F101" s="6">
        <v>3</v>
      </c>
      <c r="G101" s="4">
        <f t="shared" si="18"/>
        <v>45000</v>
      </c>
      <c r="H101">
        <f t="shared" si="21"/>
        <v>0.39632622883886814</v>
      </c>
      <c r="I101" s="4">
        <f t="shared" si="25"/>
        <v>0</v>
      </c>
      <c r="J101" s="4">
        <f t="shared" si="26"/>
        <v>0</v>
      </c>
      <c r="K101" s="12">
        <f t="shared" si="19"/>
        <v>0.99529280145095256</v>
      </c>
      <c r="L101" s="4">
        <f t="shared" si="27"/>
        <v>4531.1128659431643</v>
      </c>
      <c r="M101" s="4">
        <f t="shared" si="28"/>
        <v>17750.728916528777</v>
      </c>
      <c r="N101" s="8">
        <f t="shared" si="20"/>
        <v>13219.616050585613</v>
      </c>
      <c r="O101" s="8">
        <f t="shared" si="22"/>
        <v>-185050.19868227057</v>
      </c>
    </row>
    <row r="102" spans="1:15" x14ac:dyDescent="0.25">
      <c r="A102" s="1">
        <v>46478</v>
      </c>
      <c r="D102" s="5">
        <f t="shared" si="24"/>
        <v>11486.8566764928</v>
      </c>
      <c r="E102" s="4">
        <v>15000</v>
      </c>
      <c r="F102" s="6">
        <v>3</v>
      </c>
      <c r="G102" s="4">
        <f t="shared" si="18"/>
        <v>45000</v>
      </c>
      <c r="H102">
        <f t="shared" si="21"/>
        <v>0.39260092000303254</v>
      </c>
      <c r="I102" s="4">
        <f t="shared" si="25"/>
        <v>0</v>
      </c>
      <c r="J102" s="4">
        <f t="shared" si="26"/>
        <v>0</v>
      </c>
      <c r="K102" s="12">
        <f t="shared" si="19"/>
        <v>0.99529280145095256</v>
      </c>
      <c r="L102" s="4">
        <f t="shared" si="27"/>
        <v>4488.5222081279608</v>
      </c>
      <c r="M102" s="4">
        <f t="shared" si="28"/>
        <v>17583.879128491779</v>
      </c>
      <c r="N102" s="8">
        <f t="shared" si="20"/>
        <v>13095.356920363818</v>
      </c>
      <c r="O102" s="8">
        <f t="shared" si="22"/>
        <v>-171954.84176190675</v>
      </c>
    </row>
    <row r="103" spans="1:15" x14ac:dyDescent="0.25">
      <c r="A103" s="1">
        <v>46508</v>
      </c>
      <c r="D103" s="5">
        <f t="shared" si="24"/>
        <v>11486.8566764928</v>
      </c>
      <c r="E103" s="4">
        <v>15000</v>
      </c>
      <c r="F103" s="6">
        <v>3</v>
      </c>
      <c r="G103" s="4">
        <f t="shared" si="18"/>
        <v>45000</v>
      </c>
      <c r="H103">
        <f t="shared" si="21"/>
        <v>0.38891062758779321</v>
      </c>
      <c r="I103" s="4">
        <f t="shared" si="25"/>
        <v>0</v>
      </c>
      <c r="J103" s="4">
        <f t="shared" si="26"/>
        <v>0</v>
      </c>
      <c r="K103" s="12">
        <f t="shared" si="19"/>
        <v>0.99529280145095256</v>
      </c>
      <c r="L103" s="4">
        <f t="shared" si="27"/>
        <v>4446.3318855475645</v>
      </c>
      <c r="M103" s="4">
        <f t="shared" si="28"/>
        <v>17418.597662065629</v>
      </c>
      <c r="N103" s="8">
        <f t="shared" si="20"/>
        <v>12972.265776518065</v>
      </c>
      <c r="O103" s="8">
        <f t="shared" si="22"/>
        <v>-158982.57598538868</v>
      </c>
    </row>
    <row r="104" spans="1:15" x14ac:dyDescent="0.25">
      <c r="A104" s="1">
        <v>46539</v>
      </c>
      <c r="D104" s="5">
        <f t="shared" si="24"/>
        <v>11486.8566764928</v>
      </c>
      <c r="E104" s="4">
        <v>15000</v>
      </c>
      <c r="F104" s="6">
        <v>3</v>
      </c>
      <c r="G104" s="4">
        <f t="shared" si="18"/>
        <v>45000</v>
      </c>
      <c r="H104">
        <f t="shared" si="21"/>
        <v>0.38525502245273108</v>
      </c>
      <c r="I104" s="4">
        <f t="shared" si="25"/>
        <v>0</v>
      </c>
      <c r="J104" s="4">
        <f t="shared" si="26"/>
        <v>0</v>
      </c>
      <c r="K104" s="12">
        <f t="shared" si="19"/>
        <v>0.99529280145095256</v>
      </c>
      <c r="L104" s="4">
        <f t="shared" si="27"/>
        <v>4404.5381352100812</v>
      </c>
      <c r="M104" s="4">
        <f t="shared" si="28"/>
        <v>17254.869775651274</v>
      </c>
      <c r="N104" s="8">
        <f t="shared" si="20"/>
        <v>12850.331640441193</v>
      </c>
      <c r="O104" s="8">
        <f t="shared" si="22"/>
        <v>-146132.24434494748</v>
      </c>
    </row>
    <row r="105" spans="1:15" x14ac:dyDescent="0.25">
      <c r="A105" s="1">
        <v>46569</v>
      </c>
      <c r="D105" s="5">
        <f t="shared" si="24"/>
        <v>11486.8566764928</v>
      </c>
      <c r="E105" s="4">
        <v>15000</v>
      </c>
      <c r="F105" s="6">
        <v>3</v>
      </c>
      <c r="G105" s="4">
        <f t="shared" si="18"/>
        <v>45000</v>
      </c>
      <c r="H105">
        <f t="shared" si="21"/>
        <v>0.38163377855121605</v>
      </c>
      <c r="I105" s="4">
        <f t="shared" si="25"/>
        <v>0</v>
      </c>
      <c r="J105" s="4">
        <f t="shared" si="26"/>
        <v>0</v>
      </c>
      <c r="K105" s="12">
        <f t="shared" si="19"/>
        <v>0.99529280145095256</v>
      </c>
      <c r="L105" s="4">
        <f t="shared" si="27"/>
        <v>4363.1372294942403</v>
      </c>
      <c r="M105" s="4">
        <f t="shared" si="28"/>
        <v>17092.680866214851</v>
      </c>
      <c r="N105" s="8">
        <f t="shared" si="20"/>
        <v>12729.543636720609</v>
      </c>
      <c r="O105" s="8">
        <f t="shared" si="22"/>
        <v>-133402.70070822688</v>
      </c>
    </row>
    <row r="106" spans="1:15" x14ac:dyDescent="0.25">
      <c r="A106" s="1">
        <v>46600</v>
      </c>
      <c r="D106" s="5">
        <f>D105</f>
        <v>11486.8566764928</v>
      </c>
      <c r="E106" s="4">
        <v>15000</v>
      </c>
      <c r="F106" s="6">
        <v>3</v>
      </c>
      <c r="G106" s="4">
        <f t="shared" si="18"/>
        <v>45000</v>
      </c>
      <c r="H106">
        <f t="shared" si="21"/>
        <v>0.37804657290132659</v>
      </c>
      <c r="I106" s="4">
        <f t="shared" si="25"/>
        <v>0</v>
      </c>
      <c r="J106" s="4">
        <f t="shared" si="26"/>
        <v>0</v>
      </c>
      <c r="K106" s="12">
        <f t="shared" si="19"/>
        <v>0.99529280145095256</v>
      </c>
      <c r="L106" s="4">
        <f t="shared" si="27"/>
        <v>4322.125475816928</v>
      </c>
      <c r="M106" s="4">
        <f t="shared" si="28"/>
        <v>16932.016467985188</v>
      </c>
      <c r="N106" s="8">
        <f t="shared" si="20"/>
        <v>12609.890992168261</v>
      </c>
      <c r="O106" s="8">
        <f t="shared" si="22"/>
        <v>-120792.80971605862</v>
      </c>
    </row>
    <row r="107" spans="1:15" x14ac:dyDescent="0.25">
      <c r="A107" s="1">
        <v>46631</v>
      </c>
      <c r="D107" s="5">
        <f>D106*1.02</f>
        <v>11716.593810022656</v>
      </c>
      <c r="E107" s="4">
        <v>15000</v>
      </c>
      <c r="F107" s="6">
        <v>3</v>
      </c>
      <c r="G107" s="4">
        <f t="shared" si="18"/>
        <v>45000</v>
      </c>
      <c r="H107">
        <f t="shared" si="21"/>
        <v>0.37449308555704269</v>
      </c>
      <c r="I107" s="4">
        <f t="shared" si="25"/>
        <v>0</v>
      </c>
      <c r="J107" s="4">
        <f t="shared" si="26"/>
        <v>0</v>
      </c>
      <c r="K107" s="12">
        <f t="shared" si="19"/>
        <v>0.99529280145095256</v>
      </c>
      <c r="L107" s="4">
        <f t="shared" si="27"/>
        <v>4367.1292006299172</v>
      </c>
      <c r="M107" s="4">
        <f t="shared" si="28"/>
        <v>16772.862251163613</v>
      </c>
      <c r="N107" s="8">
        <f t="shared" si="20"/>
        <v>12405.733050533696</v>
      </c>
      <c r="O107" s="8">
        <f t="shared" si="22"/>
        <v>-108387.07666552492</v>
      </c>
    </row>
    <row r="108" spans="1:15" x14ac:dyDescent="0.25">
      <c r="A108" s="1">
        <v>46661</v>
      </c>
      <c r="D108" s="5">
        <f t="shared" si="24"/>
        <v>11716.593810022656</v>
      </c>
      <c r="E108" s="4">
        <v>15000</v>
      </c>
      <c r="F108" s="6">
        <v>3</v>
      </c>
      <c r="G108" s="4">
        <f t="shared" si="18"/>
        <v>45000</v>
      </c>
      <c r="H108">
        <f t="shared" si="21"/>
        <v>0.37097299957970964</v>
      </c>
      <c r="I108" s="4">
        <f t="shared" si="25"/>
        <v>0</v>
      </c>
      <c r="J108" s="4">
        <f t="shared" si="26"/>
        <v>0</v>
      </c>
      <c r="K108" s="12">
        <f t="shared" si="19"/>
        <v>0.99529280145095256</v>
      </c>
      <c r="L108" s="4">
        <f t="shared" si="27"/>
        <v>4326.0799240125052</v>
      </c>
      <c r="M108" s="4">
        <f t="shared" si="28"/>
        <v>16615.204020645851</v>
      </c>
      <c r="N108" s="8">
        <f t="shared" si="20"/>
        <v>12289.124096633346</v>
      </c>
      <c r="O108" s="8">
        <f t="shared" si="22"/>
        <v>-96097.952568891575</v>
      </c>
    </row>
    <row r="109" spans="1:15" x14ac:dyDescent="0.25">
      <c r="A109" s="1">
        <v>46692</v>
      </c>
      <c r="D109" s="5">
        <f t="shared" si="24"/>
        <v>11716.593810022656</v>
      </c>
      <c r="E109" s="4">
        <v>15000</v>
      </c>
      <c r="F109" s="6">
        <v>3</v>
      </c>
      <c r="G109" s="4">
        <f t="shared" si="18"/>
        <v>45000</v>
      </c>
      <c r="H109">
        <f t="shared" si="21"/>
        <v>0.36748600100976997</v>
      </c>
      <c r="I109" s="4">
        <f t="shared" si="25"/>
        <v>0</v>
      </c>
      <c r="J109" s="4">
        <f t="shared" si="26"/>
        <v>0</v>
      </c>
      <c r="K109" s="12">
        <f t="shared" si="19"/>
        <v>0.99529280145095256</v>
      </c>
      <c r="L109" s="4">
        <f t="shared" si="27"/>
        <v>4285.4164942600255</v>
      </c>
      <c r="M109" s="4">
        <f t="shared" si="28"/>
        <v>16459.027714755968</v>
      </c>
      <c r="N109" s="8">
        <f t="shared" si="20"/>
        <v>12173.611220495943</v>
      </c>
      <c r="O109" s="8">
        <f t="shared" si="22"/>
        <v>-83924.341348395625</v>
      </c>
    </row>
    <row r="110" spans="1:15" x14ac:dyDescent="0.25">
      <c r="A110" s="1">
        <v>46722</v>
      </c>
      <c r="D110" s="5">
        <f t="shared" si="24"/>
        <v>11716.593810022656</v>
      </c>
      <c r="E110" s="4">
        <v>15000</v>
      </c>
      <c r="F110" s="6">
        <v>3</v>
      </c>
      <c r="G110" s="4">
        <f t="shared" si="18"/>
        <v>45000</v>
      </c>
      <c r="H110">
        <f t="shared" si="21"/>
        <v>0.36403177883876103</v>
      </c>
      <c r="I110" s="4">
        <f t="shared" si="25"/>
        <v>0</v>
      </c>
      <c r="J110" s="4">
        <f t="shared" si="26"/>
        <v>0</v>
      </c>
      <c r="K110" s="12">
        <f t="shared" si="19"/>
        <v>0.99529280145095256</v>
      </c>
      <c r="L110" s="4">
        <f t="shared" si="27"/>
        <v>4245.135284565491</v>
      </c>
      <c r="M110" s="4">
        <f t="shared" si="28"/>
        <v>16304.319403992182</v>
      </c>
      <c r="N110" s="8">
        <f t="shared" si="20"/>
        <v>12059.184119426691</v>
      </c>
      <c r="O110" s="8">
        <f t="shared" si="22"/>
        <v>-71865.157228968936</v>
      </c>
    </row>
    <row r="111" spans="1:15" x14ac:dyDescent="0.25">
      <c r="A111" s="1">
        <v>46753</v>
      </c>
      <c r="D111" s="5">
        <f t="shared" si="24"/>
        <v>11716.593810022656</v>
      </c>
      <c r="E111" s="4">
        <v>15000</v>
      </c>
      <c r="F111" s="6">
        <v>3</v>
      </c>
      <c r="G111" s="4">
        <f t="shared" si="18"/>
        <v>45000</v>
      </c>
      <c r="H111">
        <f t="shared" si="21"/>
        <v>0.36061002498157602</v>
      </c>
      <c r="I111" s="4">
        <f t="shared" si="25"/>
        <v>0</v>
      </c>
      <c r="J111" s="4">
        <f t="shared" si="26"/>
        <v>0</v>
      </c>
      <c r="K111" s="12">
        <f t="shared" si="19"/>
        <v>0.99529280145095256</v>
      </c>
      <c r="L111" s="4">
        <f t="shared" si="27"/>
        <v>4205.2327022124591</v>
      </c>
      <c r="M111" s="4">
        <f t="shared" si="28"/>
        <v>16151.065289784485</v>
      </c>
      <c r="N111" s="8">
        <f t="shared" si="20"/>
        <v>11945.832587572026</v>
      </c>
      <c r="O111" s="8">
        <f t="shared" si="22"/>
        <v>-59919.32464139691</v>
      </c>
    </row>
    <row r="112" spans="1:15" x14ac:dyDescent="0.25">
      <c r="A112" s="1">
        <v>46784</v>
      </c>
      <c r="D112" s="5">
        <f t="shared" si="24"/>
        <v>11716.593810022656</v>
      </c>
      <c r="E112" s="4">
        <v>15000</v>
      </c>
      <c r="F112" s="6">
        <v>3</v>
      </c>
      <c r="G112" s="4">
        <f t="shared" si="18"/>
        <v>45000</v>
      </c>
      <c r="H112">
        <f t="shared" si="21"/>
        <v>0.35722043424898553</v>
      </c>
      <c r="I112" s="4">
        <f t="shared" si="25"/>
        <v>0</v>
      </c>
      <c r="J112" s="4">
        <f t="shared" si="26"/>
        <v>0</v>
      </c>
      <c r="K112" s="12">
        <f t="shared" si="19"/>
        <v>0.99529280145095256</v>
      </c>
      <c r="L112" s="4">
        <f t="shared" si="27"/>
        <v>4165.7051882545929</v>
      </c>
      <c r="M112" s="4">
        <f t="shared" si="28"/>
        <v>15999.251703263937</v>
      </c>
      <c r="N112" s="8">
        <f t="shared" si="20"/>
        <v>11833.546515009344</v>
      </c>
      <c r="O112" s="8">
        <f t="shared" si="22"/>
        <v>-48085.778126387566</v>
      </c>
    </row>
    <row r="113" spans="1:21" x14ac:dyDescent="0.25">
      <c r="A113" s="1">
        <v>46813</v>
      </c>
      <c r="D113" s="5">
        <f t="shared" si="24"/>
        <v>11716.593810022656</v>
      </c>
      <c r="E113" s="4">
        <v>15000</v>
      </c>
      <c r="F113" s="6">
        <v>3</v>
      </c>
      <c r="G113" s="4">
        <f t="shared" si="18"/>
        <v>45000</v>
      </c>
      <c r="H113">
        <f t="shared" si="21"/>
        <v>0.3538627043204175</v>
      </c>
      <c r="I113" s="4">
        <f t="shared" si="25"/>
        <v>0</v>
      </c>
      <c r="J113" s="4">
        <f t="shared" si="26"/>
        <v>0</v>
      </c>
      <c r="K113" s="12">
        <f t="shared" si="19"/>
        <v>0.99529280145095256</v>
      </c>
      <c r="L113" s="4">
        <f t="shared" si="27"/>
        <v>4126.5492171982332</v>
      </c>
      <c r="M113" s="4">
        <f t="shared" si="28"/>
        <v>15848.865104043529</v>
      </c>
      <c r="N113" s="8">
        <f t="shared" si="20"/>
        <v>11722.315886845296</v>
      </c>
      <c r="O113" s="8">
        <f t="shared" si="22"/>
        <v>-36363.46223954227</v>
      </c>
    </row>
    <row r="114" spans="1:21" x14ac:dyDescent="0.25">
      <c r="A114" s="1">
        <v>46844</v>
      </c>
      <c r="D114" s="5">
        <f t="shared" si="24"/>
        <v>11716.593810022656</v>
      </c>
      <c r="E114" s="4">
        <v>15000</v>
      </c>
      <c r="F114" s="6">
        <v>3</v>
      </c>
      <c r="G114" s="4">
        <f t="shared" si="18"/>
        <v>45000</v>
      </c>
      <c r="H114">
        <f t="shared" si="21"/>
        <v>0.35053653571699289</v>
      </c>
      <c r="I114" s="4">
        <f t="shared" si="25"/>
        <v>0</v>
      </c>
      <c r="J114" s="4">
        <f t="shared" si="26"/>
        <v>0</v>
      </c>
      <c r="K114" s="12">
        <f t="shared" si="19"/>
        <v>0.99529280145095256</v>
      </c>
      <c r="L114" s="4">
        <f t="shared" si="27"/>
        <v>4087.7612966879583</v>
      </c>
      <c r="M114" s="4">
        <f t="shared" si="28"/>
        <v>15699.892079010498</v>
      </c>
      <c r="N114" s="8">
        <f t="shared" si="20"/>
        <v>11612.13078232254</v>
      </c>
      <c r="O114" s="8">
        <f t="shared" si="22"/>
        <v>-24751.331457219731</v>
      </c>
    </row>
    <row r="115" spans="1:21" x14ac:dyDescent="0.25">
      <c r="A115" s="1">
        <v>46874</v>
      </c>
      <c r="D115" s="5">
        <f t="shared" si="24"/>
        <v>11716.593810022656</v>
      </c>
      <c r="E115" s="4">
        <v>15000</v>
      </c>
      <c r="F115" s="6">
        <v>3</v>
      </c>
      <c r="G115" s="4">
        <f t="shared" si="18"/>
        <v>45000</v>
      </c>
      <c r="H115">
        <f t="shared" si="21"/>
        <v>0.34724163177481493</v>
      </c>
      <c r="I115" s="4">
        <f t="shared" si="25"/>
        <v>0</v>
      </c>
      <c r="J115" s="4">
        <f t="shared" si="26"/>
        <v>0</v>
      </c>
      <c r="K115" s="12">
        <f t="shared" si="19"/>
        <v>0.99529280145095256</v>
      </c>
      <c r="L115" s="4">
        <f t="shared" si="27"/>
        <v>4049.3379671950988</v>
      </c>
      <c r="M115" s="4">
        <f t="shared" si="28"/>
        <v>15552.319341130004</v>
      </c>
      <c r="N115" s="8">
        <f t="shared" si="20"/>
        <v>11502.981373934905</v>
      </c>
      <c r="O115" s="8">
        <f t="shared" si="22"/>
        <v>-13248.350083284826</v>
      </c>
    </row>
    <row r="116" spans="1:21" x14ac:dyDescent="0.25">
      <c r="A116" s="1">
        <v>46905</v>
      </c>
      <c r="D116" s="5">
        <f t="shared" si="24"/>
        <v>11716.593810022656</v>
      </c>
      <c r="E116" s="4">
        <v>15000</v>
      </c>
      <c r="F116" s="6">
        <v>3</v>
      </c>
      <c r="G116" s="4">
        <f t="shared" si="18"/>
        <v>45000</v>
      </c>
      <c r="H116">
        <f t="shared" si="21"/>
        <v>0.34397769861850946</v>
      </c>
      <c r="I116" s="4">
        <f t="shared" si="25"/>
        <v>0</v>
      </c>
      <c r="J116" s="4">
        <f t="shared" si="26"/>
        <v>0</v>
      </c>
      <c r="K116" s="12">
        <f t="shared" si="19"/>
        <v>0.99529280145095256</v>
      </c>
      <c r="L116" s="4">
        <f t="shared" si="27"/>
        <v>4011.2758017091764</v>
      </c>
      <c r="M116" s="4">
        <f t="shared" si="28"/>
        <v>15406.133728260049</v>
      </c>
      <c r="N116" s="8">
        <f t="shared" si="20"/>
        <v>11394.857926550872</v>
      </c>
      <c r="O116" s="8">
        <f t="shared" si="22"/>
        <v>-1853.4921567339534</v>
      </c>
    </row>
    <row r="117" spans="1:21" x14ac:dyDescent="0.25">
      <c r="A117" s="1">
        <v>46935</v>
      </c>
      <c r="D117" s="5">
        <f t="shared" si="24"/>
        <v>11716.593810022656</v>
      </c>
      <c r="E117" s="4">
        <v>15000</v>
      </c>
      <c r="F117" s="6">
        <v>3</v>
      </c>
      <c r="G117" s="4">
        <f t="shared" si="18"/>
        <v>45000</v>
      </c>
      <c r="H117">
        <f t="shared" si="21"/>
        <v>0.3407444451350139</v>
      </c>
      <c r="I117" s="4">
        <f t="shared" si="25"/>
        <v>0</v>
      </c>
      <c r="J117" s="4">
        <f t="shared" si="26"/>
        <v>0</v>
      </c>
      <c r="K117" s="12">
        <f t="shared" si="19"/>
        <v>0.99529280145095256</v>
      </c>
      <c r="L117" s="4">
        <f t="shared" si="27"/>
        <v>3973.5714054322498</v>
      </c>
      <c r="M117" s="4">
        <f t="shared" si="28"/>
        <v>15261.322201977528</v>
      </c>
      <c r="N117" s="8">
        <f t="shared" si="20"/>
        <v>11287.750796545279</v>
      </c>
      <c r="O117" s="8">
        <f t="shared" si="22"/>
        <v>9434.2586398113253</v>
      </c>
      <c r="P117" s="11" t="s">
        <v>15</v>
      </c>
      <c r="Q117" s="19" t="s">
        <v>26</v>
      </c>
      <c r="R117" s="19"/>
      <c r="S117" s="19"/>
      <c r="T117">
        <f>ROW(T117)-ROW($T$2)</f>
        <v>115</v>
      </c>
      <c r="U117" t="s">
        <v>16</v>
      </c>
    </row>
    <row r="118" spans="1:21" x14ac:dyDescent="0.25">
      <c r="A118" s="1">
        <v>46966</v>
      </c>
      <c r="D118" s="5">
        <f t="shared" si="24"/>
        <v>11716.593810022656</v>
      </c>
      <c r="E118" s="4">
        <v>15000</v>
      </c>
      <c r="F118" s="6">
        <v>3</v>
      </c>
      <c r="G118" s="4">
        <f t="shared" si="18"/>
        <v>45000</v>
      </c>
      <c r="H118">
        <f t="shared" si="21"/>
        <v>0.33754158294761261</v>
      </c>
      <c r="I118" s="4">
        <f t="shared" si="25"/>
        <v>0</v>
      </c>
      <c r="J118" s="4">
        <f t="shared" si="26"/>
        <v>0</v>
      </c>
      <c r="K118" s="12">
        <f t="shared" si="19"/>
        <v>0.99529280145095256</v>
      </c>
      <c r="L118" s="4">
        <f t="shared" si="27"/>
        <v>3936.221415476125</v>
      </c>
      <c r="M118" s="4">
        <f t="shared" si="28"/>
        <v>15117.871846415328</v>
      </c>
      <c r="N118" s="8">
        <f t="shared" si="20"/>
        <v>11181.650430939204</v>
      </c>
      <c r="O118" s="8">
        <f t="shared" si="22"/>
        <v>20615.909070750531</v>
      </c>
    </row>
    <row r="119" spans="1:21" x14ac:dyDescent="0.25">
      <c r="A119" s="1">
        <v>46997</v>
      </c>
      <c r="D119" s="5">
        <f>D118*1.02</f>
        <v>11950.925686223109</v>
      </c>
      <c r="E119" s="4">
        <v>15000</v>
      </c>
      <c r="F119" s="6">
        <v>3</v>
      </c>
      <c r="G119" s="4">
        <f t="shared" si="18"/>
        <v>45000</v>
      </c>
      <c r="H119">
        <f t="shared" si="21"/>
        <v>0.33436882639021631</v>
      </c>
      <c r="I119" s="4">
        <f t="shared" si="25"/>
        <v>0</v>
      </c>
      <c r="J119" s="4">
        <f t="shared" si="26"/>
        <v>0</v>
      </c>
      <c r="K119" s="12">
        <f t="shared" si="19"/>
        <v>0.99529280145095256</v>
      </c>
      <c r="L119" s="4">
        <f t="shared" si="27"/>
        <v>3977.2069505736695</v>
      </c>
      <c r="M119" s="4">
        <f t="shared" si="28"/>
        <v>14975.769867110352</v>
      </c>
      <c r="N119" s="8">
        <f t="shared" si="20"/>
        <v>10998.562916536683</v>
      </c>
      <c r="O119" s="8">
        <f t="shared" si="22"/>
        <v>31614.471987287216</v>
      </c>
    </row>
    <row r="120" spans="1:21" x14ac:dyDescent="0.25">
      <c r="A120" s="1">
        <v>47027</v>
      </c>
      <c r="D120" s="5">
        <f t="shared" si="24"/>
        <v>11950.925686223109</v>
      </c>
      <c r="E120" s="4">
        <v>15000</v>
      </c>
      <c r="F120" s="6">
        <v>3</v>
      </c>
      <c r="G120" s="4">
        <f t="shared" si="18"/>
        <v>45000</v>
      </c>
      <c r="H120">
        <f t="shared" si="21"/>
        <v>0.33122589248188322</v>
      </c>
      <c r="I120" s="4">
        <f t="shared" si="25"/>
        <v>0</v>
      </c>
      <c r="J120" s="4">
        <f t="shared" si="26"/>
        <v>0</v>
      </c>
      <c r="K120" s="12">
        <f t="shared" si="19"/>
        <v>0.99529280145095256</v>
      </c>
      <c r="L120" s="4">
        <f t="shared" si="27"/>
        <v>3939.8227879399551</v>
      </c>
      <c r="M120" s="4">
        <f t="shared" si="28"/>
        <v>14835.00358986235</v>
      </c>
      <c r="N120" s="8">
        <f t="shared" si="20"/>
        <v>10895.180801922395</v>
      </c>
      <c r="O120" s="8">
        <f t="shared" si="22"/>
        <v>42509.652789209613</v>
      </c>
    </row>
    <row r="121" spans="1:21" x14ac:dyDescent="0.25">
      <c r="A121" s="1">
        <v>47058</v>
      </c>
      <c r="D121" s="5">
        <f t="shared" si="24"/>
        <v>11950.925686223109</v>
      </c>
      <c r="E121" s="4">
        <v>15000</v>
      </c>
      <c r="F121" s="6">
        <v>3</v>
      </c>
      <c r="G121" s="4">
        <f t="shared" si="18"/>
        <v>45000</v>
      </c>
      <c r="H121">
        <f t="shared" si="21"/>
        <v>0.32811250090157995</v>
      </c>
      <c r="I121" s="4">
        <f t="shared" si="25"/>
        <v>0</v>
      </c>
      <c r="J121" s="4">
        <f t="shared" si="26"/>
        <v>0</v>
      </c>
      <c r="K121" s="12">
        <f t="shared" si="19"/>
        <v>0.99529280145095256</v>
      </c>
      <c r="L121" s="4">
        <f t="shared" si="27"/>
        <v>3902.7900215582326</v>
      </c>
      <c r="M121" s="4">
        <f t="shared" si="28"/>
        <v>14695.560459603526</v>
      </c>
      <c r="N121" s="8">
        <f t="shared" si="20"/>
        <v>10792.770438045294</v>
      </c>
      <c r="O121" s="8">
        <f t="shared" si="22"/>
        <v>53302.423227254905</v>
      </c>
    </row>
    <row r="122" spans="1:21" x14ac:dyDescent="0.25">
      <c r="A122" s="1">
        <v>47088</v>
      </c>
      <c r="D122" s="5">
        <f t="shared" si="24"/>
        <v>11950.925686223109</v>
      </c>
      <c r="E122" s="4">
        <v>15000</v>
      </c>
      <c r="F122" s="6">
        <v>3</v>
      </c>
      <c r="G122" s="4">
        <f t="shared" si="18"/>
        <v>45000</v>
      </c>
      <c r="H122">
        <f t="shared" si="21"/>
        <v>0.32502837396317913</v>
      </c>
      <c r="I122" s="4">
        <f t="shared" si="25"/>
        <v>0</v>
      </c>
      <c r="J122" s="4">
        <f t="shared" si="26"/>
        <v>0</v>
      </c>
      <c r="K122" s="12">
        <f t="shared" si="19"/>
        <v>0.99529280145095256</v>
      </c>
      <c r="L122" s="4">
        <f t="shared" si="27"/>
        <v>3866.1053484435674</v>
      </c>
      <c r="M122" s="4">
        <f t="shared" si="28"/>
        <v>14557.428039278719</v>
      </c>
      <c r="N122" s="8">
        <f t="shared" si="20"/>
        <v>10691.322690835152</v>
      </c>
      <c r="O122" s="8">
        <f t="shared" si="22"/>
        <v>63993.745918090055</v>
      </c>
    </row>
    <row r="123" spans="1:21" x14ac:dyDescent="0.25">
      <c r="A123" s="1">
        <v>47119</v>
      </c>
      <c r="D123" s="5">
        <f t="shared" si="24"/>
        <v>11950.925686223109</v>
      </c>
      <c r="E123" s="4">
        <v>15000</v>
      </c>
      <c r="F123" s="6">
        <v>3</v>
      </c>
      <c r="G123" s="4">
        <f t="shared" si="18"/>
        <v>45000</v>
      </c>
      <c r="H123">
        <f t="shared" si="21"/>
        <v>0.32197323659069255</v>
      </c>
      <c r="I123" s="4">
        <f t="shared" si="25"/>
        <v>0</v>
      </c>
      <c r="J123" s="4">
        <f t="shared" si="26"/>
        <v>0</v>
      </c>
      <c r="K123" s="12">
        <f t="shared" si="19"/>
        <v>0.99529280145095256</v>
      </c>
      <c r="L123" s="4">
        <f t="shared" si="27"/>
        <v>3829.7654966577716</v>
      </c>
      <c r="M123" s="4">
        <f t="shared" si="28"/>
        <v>14420.594008736132</v>
      </c>
      <c r="N123" s="8">
        <f t="shared" si="20"/>
        <v>10590.82851207836</v>
      </c>
      <c r="O123" s="8">
        <f t="shared" si="22"/>
        <v>74584.574430168417</v>
      </c>
    </row>
    <row r="124" spans="1:21" x14ac:dyDescent="0.25">
      <c r="A124" s="1">
        <v>47150</v>
      </c>
      <c r="D124" s="5">
        <f t="shared" si="24"/>
        <v>11950.925686223109</v>
      </c>
      <c r="E124" s="4">
        <v>15000</v>
      </c>
      <c r="F124" s="6">
        <v>3</v>
      </c>
      <c r="G124" s="4">
        <f t="shared" si="18"/>
        <v>45000</v>
      </c>
      <c r="H124">
        <f t="shared" si="21"/>
        <v>0.31894681629373678</v>
      </c>
      <c r="I124" s="4">
        <f t="shared" si="25"/>
        <v>0</v>
      </c>
      <c r="J124" s="4">
        <f t="shared" si="26"/>
        <v>0</v>
      </c>
      <c r="K124" s="12">
        <f t="shared" si="19"/>
        <v>0.99529280145095256</v>
      </c>
      <c r="L124" s="4">
        <f t="shared" si="27"/>
        <v>3793.7672250175719</v>
      </c>
      <c r="M124" s="4">
        <f t="shared" si="28"/>
        <v>14285.046163628502</v>
      </c>
      <c r="N124" s="8">
        <f t="shared" si="20"/>
        <v>10491.278938610929</v>
      </c>
      <c r="O124" s="8">
        <f t="shared" si="22"/>
        <v>85075.853368779353</v>
      </c>
    </row>
    <row r="125" spans="1:21" x14ac:dyDescent="0.25">
      <c r="A125" s="1">
        <v>47178</v>
      </c>
      <c r="D125" s="5">
        <f t="shared" si="24"/>
        <v>11950.925686223109</v>
      </c>
      <c r="E125" s="4">
        <v>15000</v>
      </c>
      <c r="F125" s="6">
        <v>3</v>
      </c>
      <c r="G125" s="4">
        <f t="shared" si="18"/>
        <v>45000</v>
      </c>
      <c r="H125">
        <f t="shared" si="21"/>
        <v>0.31594884314322963</v>
      </c>
      <c r="I125" s="4">
        <f t="shared" si="25"/>
        <v>0</v>
      </c>
      <c r="J125" s="4">
        <f t="shared" si="26"/>
        <v>0</v>
      </c>
      <c r="K125" s="12">
        <f t="shared" si="19"/>
        <v>0.99529280145095256</v>
      </c>
      <c r="L125" s="4">
        <f t="shared" si="27"/>
        <v>3758.1073228055302</v>
      </c>
      <c r="M125" s="4">
        <f t="shared" si="28"/>
        <v>14150.772414324567</v>
      </c>
      <c r="N125" s="8">
        <f t="shared" si="20"/>
        <v>10392.665091519037</v>
      </c>
      <c r="O125" s="8">
        <f t="shared" si="22"/>
        <v>95468.518460298394</v>
      </c>
    </row>
    <row r="126" spans="1:21" x14ac:dyDescent="0.25">
      <c r="A126" s="1">
        <v>47209</v>
      </c>
      <c r="D126" s="5">
        <f t="shared" si="24"/>
        <v>11950.925686223109</v>
      </c>
      <c r="E126" s="4">
        <v>15000</v>
      </c>
      <c r="F126" s="6">
        <v>3</v>
      </c>
      <c r="G126" s="4">
        <f t="shared" si="18"/>
        <v>45000</v>
      </c>
      <c r="H126">
        <f t="shared" si="21"/>
        <v>0.31297904974731477</v>
      </c>
      <c r="I126" s="4">
        <f t="shared" si="25"/>
        <v>0</v>
      </c>
      <c r="J126" s="4">
        <f t="shared" si="26"/>
        <v>0</v>
      </c>
      <c r="K126" s="12">
        <f t="shared" si="19"/>
        <v>0.99529280145095256</v>
      </c>
      <c r="L126" s="4">
        <f t="shared" si="27"/>
        <v>3722.7826094836728</v>
      </c>
      <c r="M126" s="4">
        <f t="shared" si="28"/>
        <v>14017.760784830787</v>
      </c>
      <c r="N126" s="8">
        <f t="shared" si="20"/>
        <v>10294.978175347114</v>
      </c>
      <c r="O126" s="8">
        <f t="shared" si="22"/>
        <v>105763.49663564551</v>
      </c>
    </row>
    <row r="127" spans="1:21" x14ac:dyDescent="0.25">
      <c r="A127" s="1">
        <v>47239</v>
      </c>
      <c r="D127" s="5">
        <f t="shared" si="24"/>
        <v>11950.925686223109</v>
      </c>
      <c r="E127" s="4">
        <v>15000</v>
      </c>
      <c r="F127" s="6">
        <v>3</v>
      </c>
      <c r="G127" s="4">
        <f t="shared" si="18"/>
        <v>45000</v>
      </c>
      <c r="H127">
        <f t="shared" si="21"/>
        <v>0.31003717122751301</v>
      </c>
      <c r="I127" s="4">
        <f t="shared" si="25"/>
        <v>0</v>
      </c>
      <c r="J127" s="4">
        <f t="shared" si="26"/>
        <v>0</v>
      </c>
      <c r="K127" s="12">
        <f t="shared" si="19"/>
        <v>0.99529280145095256</v>
      </c>
      <c r="L127" s="4">
        <f t="shared" si="27"/>
        <v>3687.7899344098178</v>
      </c>
      <c r="M127" s="4">
        <f t="shared" si="28"/>
        <v>13885.999411723204</v>
      </c>
      <c r="N127" s="8">
        <f t="shared" si="20"/>
        <v>10198.209477313387</v>
      </c>
      <c r="O127" s="8">
        <f t="shared" si="22"/>
        <v>115961.7061129589</v>
      </c>
    </row>
    <row r="128" spans="1:21" x14ac:dyDescent="0.25">
      <c r="A128" s="1">
        <v>47270</v>
      </c>
      <c r="D128" s="5">
        <f t="shared" si="24"/>
        <v>11950.925686223109</v>
      </c>
      <c r="E128" s="4">
        <v>15000</v>
      </c>
      <c r="F128" s="6">
        <v>3</v>
      </c>
      <c r="G128" s="4">
        <f t="shared" si="18"/>
        <v>45000</v>
      </c>
      <c r="H128">
        <f t="shared" si="21"/>
        <v>0.30712294519509742</v>
      </c>
      <c r="I128" s="4">
        <f t="shared" si="25"/>
        <v>0</v>
      </c>
      <c r="J128" s="4">
        <f t="shared" si="26"/>
        <v>0</v>
      </c>
      <c r="K128" s="12">
        <f t="shared" si="19"/>
        <v>0.99529280145095256</v>
      </c>
      <c r="L128" s="4">
        <f t="shared" si="27"/>
        <v>3653.1261765565673</v>
      </c>
      <c r="M128" s="4">
        <f t="shared" si="28"/>
        <v>13755.476543089315</v>
      </c>
      <c r="N128" s="8">
        <f t="shared" si="20"/>
        <v>10102.350366532748</v>
      </c>
      <c r="O128" s="8">
        <f t="shared" si="22"/>
        <v>126064.05647949164</v>
      </c>
    </row>
    <row r="129" spans="1:15" x14ac:dyDescent="0.25">
      <c r="A129" s="1">
        <v>47300</v>
      </c>
      <c r="D129" s="5">
        <f t="shared" si="24"/>
        <v>11950.925686223109</v>
      </c>
      <c r="E129" s="4">
        <v>15000</v>
      </c>
      <c r="F129" s="6">
        <v>3</v>
      </c>
      <c r="G129" s="4">
        <f t="shared" si="18"/>
        <v>45000</v>
      </c>
      <c r="H129">
        <f t="shared" si="21"/>
        <v>0.30423611172769066</v>
      </c>
      <c r="I129" s="4">
        <f t="shared" si="25"/>
        <v>0</v>
      </c>
      <c r="J129" s="4">
        <f t="shared" si="26"/>
        <v>0</v>
      </c>
      <c r="K129" s="12">
        <f t="shared" si="19"/>
        <v>0.99529280145095256</v>
      </c>
      <c r="L129" s="4">
        <f t="shared" si="27"/>
        <v>3618.7882442329374</v>
      </c>
      <c r="M129" s="4">
        <f t="shared" si="28"/>
        <v>13626.180537479921</v>
      </c>
      <c r="N129" s="8">
        <f t="shared" si="20"/>
        <v>10007.392293246983</v>
      </c>
      <c r="O129" s="8">
        <f t="shared" si="22"/>
        <v>136071.44877273863</v>
      </c>
    </row>
    <row r="130" spans="1:15" x14ac:dyDescent="0.25">
      <c r="A130" s="1">
        <v>47331</v>
      </c>
      <c r="D130" s="5">
        <f t="shared" si="24"/>
        <v>11950.925686223109</v>
      </c>
      <c r="E130" s="4">
        <v>15000</v>
      </c>
      <c r="F130" s="6">
        <v>3</v>
      </c>
      <c r="G130" s="4">
        <f t="shared" si="18"/>
        <v>45000</v>
      </c>
      <c r="H130">
        <f t="shared" si="21"/>
        <v>0.30137641334608239</v>
      </c>
      <c r="I130" s="4">
        <f t="shared" si="25"/>
        <v>0</v>
      </c>
      <c r="J130" s="4">
        <f t="shared" si="26"/>
        <v>0</v>
      </c>
      <c r="K130" s="12">
        <f t="shared" si="19"/>
        <v>0.99529280145095256</v>
      </c>
      <c r="L130" s="4">
        <f t="shared" si="27"/>
        <v>3584.7730748086101</v>
      </c>
      <c r="M130" s="4">
        <f t="shared" si="28"/>
        <v>13498.099862870817</v>
      </c>
      <c r="N130" s="8">
        <f t="shared" si="20"/>
        <v>9913.3267880622061</v>
      </c>
      <c r="O130" s="8">
        <f t="shared" si="22"/>
        <v>145984.77556080083</v>
      </c>
    </row>
    <row r="131" spans="1:15" x14ac:dyDescent="0.25">
      <c r="A131" s="1">
        <v>47362</v>
      </c>
      <c r="D131" s="5">
        <f>D130*1.02</f>
        <v>12189.944199947571</v>
      </c>
      <c r="E131" s="4">
        <v>15000</v>
      </c>
      <c r="F131" s="6">
        <v>3</v>
      </c>
      <c r="G131" s="4">
        <f t="shared" si="18"/>
        <v>45000</v>
      </c>
      <c r="H131">
        <f t="shared" si="21"/>
        <v>0.29854359499126426</v>
      </c>
      <c r="I131" s="4">
        <f t="shared" ref="I131:I145" si="29">B131*$H131</f>
        <v>0</v>
      </c>
      <c r="J131" s="4">
        <f t="shared" ref="J131:J145" si="30">C131*$H131</f>
        <v>0</v>
      </c>
      <c r="K131" s="12">
        <f t="shared" si="19"/>
        <v>0.99529280145095256</v>
      </c>
      <c r="L131" s="4">
        <f t="shared" ref="L131:L146" si="31">D131*$H131*$K131</f>
        <v>3622.0991871295887</v>
      </c>
      <c r="M131" s="4">
        <f t="shared" ref="M131:M146" si="32">G131*$H131*K131</f>
        <v>13371.22309563423</v>
      </c>
      <c r="N131" s="8">
        <f t="shared" si="20"/>
        <v>9749.1239085046418</v>
      </c>
      <c r="O131" s="8">
        <f t="shared" si="22"/>
        <v>155733.89946930547</v>
      </c>
    </row>
    <row r="132" spans="1:15" x14ac:dyDescent="0.25">
      <c r="A132" s="1">
        <v>47392</v>
      </c>
      <c r="D132" s="5">
        <f t="shared" si="24"/>
        <v>12189.944199947571</v>
      </c>
      <c r="E132" s="4">
        <v>15000</v>
      </c>
      <c r="F132" s="6">
        <v>3</v>
      </c>
      <c r="G132" s="4">
        <f t="shared" ref="G132:G145" si="33">E132*F132</f>
        <v>45000</v>
      </c>
      <c r="H132">
        <f t="shared" si="21"/>
        <v>0.29573740400168119</v>
      </c>
      <c r="I132" s="4">
        <f t="shared" si="29"/>
        <v>0</v>
      </c>
      <c r="J132" s="4">
        <f t="shared" si="30"/>
        <v>0</v>
      </c>
      <c r="K132" s="12">
        <f t="shared" ref="K132:K146" si="34">(((1+$B$1)^(1/12)-1)/(1+$B$1)^(1/12))/(LN(1+$B$1)/12)</f>
        <v>0.99529280145095256</v>
      </c>
      <c r="L132" s="4">
        <f t="shared" si="31"/>
        <v>3588.0528961595992</v>
      </c>
      <c r="M132" s="4">
        <f t="shared" si="32"/>
        <v>13245.538919519944</v>
      </c>
      <c r="N132" s="8">
        <f t="shared" ref="N132:N145" si="35">M132-SUM(I132,J132,L132)</f>
        <v>9657.4860233603449</v>
      </c>
      <c r="O132" s="8">
        <f t="shared" si="22"/>
        <v>165391.38549266581</v>
      </c>
    </row>
    <row r="133" spans="1:15" x14ac:dyDescent="0.25">
      <c r="A133" s="1">
        <v>47423</v>
      </c>
      <c r="D133" s="5">
        <f t="shared" si="24"/>
        <v>12189.944199947571</v>
      </c>
      <c r="E133" s="4">
        <v>15000</v>
      </c>
      <c r="F133" s="6">
        <v>3</v>
      </c>
      <c r="G133" s="4">
        <f t="shared" si="33"/>
        <v>45000</v>
      </c>
      <c r="H133">
        <f t="shared" ref="H133:H146" si="36">H132*(1+$B$1)^(-1/12)</f>
        <v>0.29295759009069611</v>
      </c>
      <c r="I133" s="4">
        <f t="shared" si="29"/>
        <v>0</v>
      </c>
      <c r="J133" s="4">
        <f t="shared" si="30"/>
        <v>0</v>
      </c>
      <c r="K133" s="12">
        <f t="shared" si="34"/>
        <v>0.99529280145095256</v>
      </c>
      <c r="L133" s="4">
        <f t="shared" si="31"/>
        <v>3554.3266267762442</v>
      </c>
      <c r="M133" s="4">
        <f t="shared" si="32"/>
        <v>13121.036124645992</v>
      </c>
      <c r="N133" s="8">
        <f t="shared" si="35"/>
        <v>9566.7094978697478</v>
      </c>
      <c r="O133" s="8">
        <f t="shared" ref="O133:O145" si="37">O132+N133</f>
        <v>174958.09499053555</v>
      </c>
    </row>
    <row r="134" spans="1:15" x14ac:dyDescent="0.25">
      <c r="A134" s="1">
        <v>47453</v>
      </c>
      <c r="D134" s="5">
        <f t="shared" si="24"/>
        <v>12189.944199947571</v>
      </c>
      <c r="E134" s="4">
        <v>15000</v>
      </c>
      <c r="F134" s="6">
        <v>3</v>
      </c>
      <c r="G134" s="4">
        <f t="shared" si="33"/>
        <v>45000</v>
      </c>
      <c r="H134">
        <f t="shared" si="36"/>
        <v>0.29020390532426676</v>
      </c>
      <c r="I134" s="4">
        <f t="shared" si="29"/>
        <v>0</v>
      </c>
      <c r="J134" s="4">
        <f t="shared" si="30"/>
        <v>0</v>
      </c>
      <c r="K134" s="12">
        <f t="shared" si="34"/>
        <v>0.99529280145095256</v>
      </c>
      <c r="L134" s="4">
        <f t="shared" si="31"/>
        <v>3520.9173709039596</v>
      </c>
      <c r="M134" s="4">
        <f t="shared" si="32"/>
        <v>12997.703606498842</v>
      </c>
      <c r="N134" s="8">
        <f t="shared" si="35"/>
        <v>9476.7862355948819</v>
      </c>
      <c r="O134" s="8">
        <f t="shared" si="37"/>
        <v>184434.88122613044</v>
      </c>
    </row>
    <row r="135" spans="1:15" x14ac:dyDescent="0.25">
      <c r="A135" s="1">
        <v>47484</v>
      </c>
      <c r="D135" s="5">
        <f t="shared" si="24"/>
        <v>12189.944199947571</v>
      </c>
      <c r="E135" s="4">
        <v>15000</v>
      </c>
      <c r="F135" s="6">
        <v>3</v>
      </c>
      <c r="G135" s="4">
        <f t="shared" si="33"/>
        <v>45000</v>
      </c>
      <c r="H135">
        <f t="shared" si="36"/>
        <v>0.28747610409883229</v>
      </c>
      <c r="I135" s="4">
        <f t="shared" si="29"/>
        <v>0</v>
      </c>
      <c r="J135" s="4">
        <f t="shared" si="30"/>
        <v>0</v>
      </c>
      <c r="K135" s="12">
        <f t="shared" si="34"/>
        <v>0.99529280145095256</v>
      </c>
      <c r="L135" s="4">
        <f t="shared" si="31"/>
        <v>3487.822148741895</v>
      </c>
      <c r="M135" s="4">
        <f t="shared" si="32"/>
        <v>12875.530364942961</v>
      </c>
      <c r="N135" s="8">
        <f t="shared" si="35"/>
        <v>9387.7082162010665</v>
      </c>
      <c r="O135" s="8">
        <f t="shared" si="37"/>
        <v>193822.58944233152</v>
      </c>
    </row>
    <row r="136" spans="1:15" x14ac:dyDescent="0.25">
      <c r="A136" s="1">
        <v>47515</v>
      </c>
      <c r="D136" s="5">
        <f t="shared" si="24"/>
        <v>12189.944199947571</v>
      </c>
      <c r="E136" s="4">
        <v>15000</v>
      </c>
      <c r="F136" s="6">
        <v>3</v>
      </c>
      <c r="G136" s="4">
        <f t="shared" si="33"/>
        <v>45000</v>
      </c>
      <c r="H136">
        <f t="shared" si="36"/>
        <v>0.28477394311940751</v>
      </c>
      <c r="I136" s="4">
        <f t="shared" si="29"/>
        <v>0</v>
      </c>
      <c r="J136" s="4">
        <f t="shared" si="30"/>
        <v>0</v>
      </c>
      <c r="K136" s="12">
        <f t="shared" si="34"/>
        <v>0.99529280145095256</v>
      </c>
      <c r="L136" s="4">
        <f t="shared" si="31"/>
        <v>3455.0380084981421</v>
      </c>
      <c r="M136" s="4">
        <f t="shared" si="32"/>
        <v>12754.505503239719</v>
      </c>
      <c r="N136" s="8">
        <f t="shared" si="35"/>
        <v>9299.467494741577</v>
      </c>
      <c r="O136" s="8">
        <f t="shared" si="37"/>
        <v>203122.0569370731</v>
      </c>
    </row>
    <row r="137" spans="1:15" x14ac:dyDescent="0.25">
      <c r="A137" s="1">
        <v>47543</v>
      </c>
      <c r="D137" s="5">
        <f t="shared" si="24"/>
        <v>12189.944199947571</v>
      </c>
      <c r="E137" s="4">
        <v>15000</v>
      </c>
      <c r="F137" s="6">
        <v>3</v>
      </c>
      <c r="G137" s="4">
        <f t="shared" si="33"/>
        <v>45000</v>
      </c>
      <c r="H137">
        <f t="shared" si="36"/>
        <v>0.28209718137788325</v>
      </c>
      <c r="I137" s="4">
        <f t="shared" si="29"/>
        <v>0</v>
      </c>
      <c r="J137" s="4">
        <f t="shared" si="30"/>
        <v>0</v>
      </c>
      <c r="K137" s="12">
        <f t="shared" si="34"/>
        <v>0.99529280145095256</v>
      </c>
      <c r="L137" s="4">
        <f t="shared" si="31"/>
        <v>3422.5620261264608</v>
      </c>
      <c r="M137" s="4">
        <f t="shared" si="32"/>
        <v>12634.618227075491</v>
      </c>
      <c r="N137" s="8">
        <f t="shared" si="35"/>
        <v>9212.0562009490295</v>
      </c>
      <c r="O137" s="8">
        <f t="shared" si="37"/>
        <v>212334.11313802213</v>
      </c>
    </row>
    <row r="138" spans="1:15" x14ac:dyDescent="0.25">
      <c r="A138" s="1">
        <v>47574</v>
      </c>
      <c r="D138" s="5">
        <f t="shared" si="24"/>
        <v>12189.944199947571</v>
      </c>
      <c r="E138" s="4">
        <v>15000</v>
      </c>
      <c r="F138" s="6">
        <v>3</v>
      </c>
      <c r="G138" s="4">
        <f t="shared" si="33"/>
        <v>45000</v>
      </c>
      <c r="H138">
        <f t="shared" si="36"/>
        <v>0.2794455801315307</v>
      </c>
      <c r="I138" s="4">
        <f t="shared" si="29"/>
        <v>0</v>
      </c>
      <c r="J138" s="4">
        <f t="shared" si="30"/>
        <v>0</v>
      </c>
      <c r="K138" s="12">
        <f t="shared" si="34"/>
        <v>0.99529280145095256</v>
      </c>
      <c r="L138" s="4">
        <f t="shared" si="31"/>
        <v>3390.3913050654837</v>
      </c>
      <c r="M138" s="4">
        <f t="shared" si="32"/>
        <v>12515.857843598902</v>
      </c>
      <c r="N138" s="8">
        <f t="shared" si="35"/>
        <v>9125.4665385334192</v>
      </c>
      <c r="O138" s="8">
        <f t="shared" si="37"/>
        <v>221459.57967655556</v>
      </c>
    </row>
    <row r="139" spans="1:15" x14ac:dyDescent="0.25">
      <c r="A139" s="1">
        <v>47604</v>
      </c>
      <c r="D139" s="5">
        <f t="shared" si="24"/>
        <v>12189.944199947571</v>
      </c>
      <c r="E139" s="4">
        <v>15000</v>
      </c>
      <c r="F139" s="6">
        <v>3</v>
      </c>
      <c r="G139" s="4">
        <f t="shared" si="33"/>
        <v>45000</v>
      </c>
      <c r="H139">
        <f t="shared" si="36"/>
        <v>0.27681890288170774</v>
      </c>
      <c r="I139" s="4">
        <f t="shared" si="29"/>
        <v>0</v>
      </c>
      <c r="J139" s="4">
        <f t="shared" si="30"/>
        <v>0</v>
      </c>
      <c r="K139" s="12">
        <f t="shared" si="34"/>
        <v>0.99529280145095256</v>
      </c>
      <c r="L139" s="4">
        <f t="shared" si="31"/>
        <v>3358.5229759803665</v>
      </c>
      <c r="M139" s="4">
        <f t="shared" si="32"/>
        <v>12398.213760467133</v>
      </c>
      <c r="N139" s="8">
        <f t="shared" si="35"/>
        <v>9039.6907844867674</v>
      </c>
      <c r="O139" s="8">
        <f t="shared" si="37"/>
        <v>230499.27046104232</v>
      </c>
    </row>
    <row r="140" spans="1:15" x14ac:dyDescent="0.25">
      <c r="A140" s="1">
        <v>47635</v>
      </c>
      <c r="D140" s="5">
        <f t="shared" si="24"/>
        <v>12189.944199947571</v>
      </c>
      <c r="E140" s="4">
        <v>15000</v>
      </c>
      <c r="F140" s="6">
        <v>3</v>
      </c>
      <c r="G140" s="4">
        <f t="shared" si="33"/>
        <v>45000</v>
      </c>
      <c r="H140">
        <f t="shared" si="36"/>
        <v>0.27421691535276527</v>
      </c>
      <c r="I140" s="4">
        <f t="shared" si="29"/>
        <v>0</v>
      </c>
      <c r="J140" s="4">
        <f t="shared" si="30"/>
        <v>0</v>
      </c>
      <c r="K140" s="12">
        <f t="shared" si="34"/>
        <v>0.99529280145095256</v>
      </c>
      <c r="L140" s="4">
        <f t="shared" si="31"/>
        <v>3326.9541965068706</v>
      </c>
      <c r="M140" s="4">
        <f t="shared" si="32"/>
        <v>12281.675484901161</v>
      </c>
      <c r="N140" s="8">
        <f t="shared" si="35"/>
        <v>8954.7212883942902</v>
      </c>
      <c r="O140" s="8">
        <f t="shared" si="37"/>
        <v>239453.99174943662</v>
      </c>
    </row>
    <row r="141" spans="1:15" x14ac:dyDescent="0.25">
      <c r="A141" s="1">
        <v>47665</v>
      </c>
      <c r="D141" s="5">
        <f t="shared" si="24"/>
        <v>12189.944199947571</v>
      </c>
      <c r="E141" s="4">
        <v>15000</v>
      </c>
      <c r="F141" s="6">
        <v>3</v>
      </c>
      <c r="G141" s="4">
        <f t="shared" si="33"/>
        <v>45000</v>
      </c>
      <c r="H141">
        <f t="shared" si="36"/>
        <v>0.27163938547115213</v>
      </c>
      <c r="I141" s="4">
        <f t="shared" si="29"/>
        <v>0</v>
      </c>
      <c r="J141" s="4">
        <f t="shared" si="30"/>
        <v>0</v>
      </c>
      <c r="K141" s="12">
        <f t="shared" si="34"/>
        <v>0.99529280145095256</v>
      </c>
      <c r="L141" s="4">
        <f t="shared" si="31"/>
        <v>3295.6821509978508</v>
      </c>
      <c r="M141" s="4">
        <f t="shared" si="32"/>
        <v>12166.232622749918</v>
      </c>
      <c r="N141" s="8">
        <f t="shared" si="35"/>
        <v>8870.5504717520671</v>
      </c>
      <c r="O141" s="8">
        <f t="shared" si="37"/>
        <v>248324.54222118869</v>
      </c>
    </row>
    <row r="142" spans="1:15" x14ac:dyDescent="0.25">
      <c r="A142" s="1">
        <v>47696</v>
      </c>
      <c r="D142" s="5">
        <f t="shared" si="24"/>
        <v>12189.944199947571</v>
      </c>
      <c r="E142" s="4">
        <v>15000</v>
      </c>
      <c r="F142" s="6">
        <v>3</v>
      </c>
      <c r="G142" s="4">
        <f t="shared" si="33"/>
        <v>45000</v>
      </c>
      <c r="H142">
        <f t="shared" si="36"/>
        <v>0.26908608334471618</v>
      </c>
      <c r="I142" s="4">
        <f t="shared" si="29"/>
        <v>0</v>
      </c>
      <c r="J142" s="4">
        <f t="shared" si="30"/>
        <v>0</v>
      </c>
      <c r="K142" s="12">
        <f t="shared" si="34"/>
        <v>0.99529280145095256</v>
      </c>
      <c r="L142" s="4">
        <f t="shared" si="31"/>
        <v>3264.7040502721243</v>
      </c>
      <c r="M142" s="4">
        <f t="shared" si="32"/>
        <v>12051.874877563218</v>
      </c>
      <c r="N142" s="8">
        <f t="shared" si="35"/>
        <v>8787.1708272910928</v>
      </c>
      <c r="O142" s="8">
        <f t="shared" si="37"/>
        <v>257111.71304847978</v>
      </c>
    </row>
    <row r="143" spans="1:15" x14ac:dyDescent="0.25">
      <c r="A143" s="1">
        <v>47727</v>
      </c>
      <c r="D143" s="5">
        <f>D142*1.02</f>
        <v>12433.743083946523</v>
      </c>
      <c r="E143" s="4">
        <v>15000</v>
      </c>
      <c r="F143" s="6">
        <v>3</v>
      </c>
      <c r="G143" s="4">
        <f t="shared" si="33"/>
        <v>45000</v>
      </c>
      <c r="H143">
        <f t="shared" si="36"/>
        <v>0.2665567812422</v>
      </c>
      <c r="I143" s="4">
        <f t="shared" si="29"/>
        <v>0</v>
      </c>
      <c r="J143" s="4">
        <f t="shared" si="30"/>
        <v>0</v>
      </c>
      <c r="K143" s="12">
        <f t="shared" si="34"/>
        <v>0.99529280145095256</v>
      </c>
      <c r="L143" s="4">
        <f t="shared" si="31"/>
        <v>3298.6974739930151</v>
      </c>
      <c r="M143" s="4">
        <f t="shared" si="32"/>
        <v>11938.592049673409</v>
      </c>
      <c r="N143" s="8">
        <f t="shared" si="35"/>
        <v>8639.8945756803932</v>
      </c>
      <c r="O143" s="8">
        <f t="shared" si="37"/>
        <v>265751.60762416018</v>
      </c>
    </row>
    <row r="144" spans="1:15" x14ac:dyDescent="0.25">
      <c r="A144" s="1">
        <v>47757</v>
      </c>
      <c r="D144" s="5">
        <f t="shared" si="24"/>
        <v>12433.743083946523</v>
      </c>
      <c r="E144" s="4">
        <v>15000</v>
      </c>
      <c r="F144" s="6">
        <v>3</v>
      </c>
      <c r="G144" s="4">
        <f t="shared" si="33"/>
        <v>45000</v>
      </c>
      <c r="H144">
        <f t="shared" si="36"/>
        <v>0.26405125357292941</v>
      </c>
      <c r="I144" s="4">
        <f t="shared" si="29"/>
        <v>0</v>
      </c>
      <c r="J144" s="4">
        <f t="shared" si="30"/>
        <v>0</v>
      </c>
      <c r="K144" s="12">
        <f t="shared" si="34"/>
        <v>0.99529280145095256</v>
      </c>
      <c r="L144" s="4">
        <f t="shared" si="31"/>
        <v>3267.6910304310609</v>
      </c>
      <c r="M144" s="4">
        <f t="shared" si="32"/>
        <v>11826.374035285653</v>
      </c>
      <c r="N144" s="8">
        <f t="shared" si="35"/>
        <v>8558.6830048545926</v>
      </c>
      <c r="O144" s="8">
        <f t="shared" si="37"/>
        <v>274310.29062901478</v>
      </c>
    </row>
    <row r="145" spans="1:20" x14ac:dyDescent="0.25">
      <c r="A145" s="1">
        <v>47788</v>
      </c>
      <c r="D145" s="5">
        <f t="shared" si="24"/>
        <v>12433.743083946523</v>
      </c>
      <c r="E145" s="4">
        <v>15000</v>
      </c>
      <c r="F145" s="6">
        <v>3</v>
      </c>
      <c r="G145" s="4">
        <f t="shared" si="33"/>
        <v>45000</v>
      </c>
      <c r="H145">
        <f t="shared" si="36"/>
        <v>0.26156927686669273</v>
      </c>
      <c r="I145" s="4">
        <f t="shared" si="29"/>
        <v>0</v>
      </c>
      <c r="J145" s="4">
        <f t="shared" si="30"/>
        <v>0</v>
      </c>
      <c r="K145" s="12">
        <f t="shared" si="34"/>
        <v>0.99529280145095256</v>
      </c>
      <c r="L145" s="4">
        <f t="shared" si="31"/>
        <v>3236.9760350997913</v>
      </c>
      <c r="M145" s="4">
        <f t="shared" si="32"/>
        <v>11715.210825576769</v>
      </c>
      <c r="N145" s="8">
        <f t="shared" si="35"/>
        <v>8478.2347904769777</v>
      </c>
      <c r="O145" s="8">
        <f t="shared" si="37"/>
        <v>282788.52541949175</v>
      </c>
    </row>
    <row r="146" spans="1:20" x14ac:dyDescent="0.25">
      <c r="A146" s="1">
        <v>47818</v>
      </c>
      <c r="D146" s="5">
        <f t="shared" ref="D146" si="38">D145</f>
        <v>12433.743083946523</v>
      </c>
      <c r="E146" s="4">
        <v>15000</v>
      </c>
      <c r="F146" s="6">
        <v>3</v>
      </c>
      <c r="G146" s="4">
        <f t="shared" ref="G146" si="39">E146*F146</f>
        <v>45000</v>
      </c>
      <c r="H146">
        <f t="shared" si="36"/>
        <v>0.25911062975380944</v>
      </c>
      <c r="I146" s="4">
        <f t="shared" ref="I146" si="40">B146*$H146</f>
        <v>0</v>
      </c>
      <c r="J146" s="4">
        <f t="shared" ref="J146" si="41">C146*$H146</f>
        <v>0</v>
      </c>
      <c r="K146" s="12">
        <f t="shared" si="34"/>
        <v>0.99529280145095256</v>
      </c>
      <c r="L146" s="4">
        <f t="shared" si="31"/>
        <v>3206.5497485018182</v>
      </c>
      <c r="M146" s="4">
        <f t="shared" si="32"/>
        <v>11605.09250580253</v>
      </c>
      <c r="N146" s="8">
        <f t="shared" ref="N146" si="42">M146-SUM(I146,J146,L146)</f>
        <v>8398.5427573007109</v>
      </c>
      <c r="O146" s="8">
        <f t="shared" ref="O146" si="43">O145+N146</f>
        <v>291187.06817679247</v>
      </c>
    </row>
    <row r="147" spans="1:20" x14ac:dyDescent="0.25">
      <c r="B147" s="10"/>
      <c r="D147" s="10"/>
    </row>
    <row r="148" spans="1:20" x14ac:dyDescent="0.25">
      <c r="T148" t="s">
        <v>20</v>
      </c>
    </row>
    <row r="149" spans="1:20" x14ac:dyDescent="0.25">
      <c r="M149" t="s">
        <v>19</v>
      </c>
      <c r="N149" s="9">
        <f>SUM(N3:N146)</f>
        <v>291187.06817679247</v>
      </c>
      <c r="O149" t="s">
        <v>39</v>
      </c>
    </row>
    <row r="150" spans="1:20" x14ac:dyDescent="0.25">
      <c r="N150" s="10" t="s">
        <v>15</v>
      </c>
      <c r="O150" s="10" t="s">
        <v>13</v>
      </c>
    </row>
    <row r="151" spans="1:20" x14ac:dyDescent="0.25">
      <c r="M151" t="s">
        <v>17</v>
      </c>
      <c r="N151" s="14">
        <v>0.15463587787884864</v>
      </c>
      <c r="O151" t="s">
        <v>25</v>
      </c>
    </row>
    <row r="152" spans="1:20" x14ac:dyDescent="0.25">
      <c r="N152" s="10" t="s">
        <v>24</v>
      </c>
    </row>
  </sheetData>
  <mergeCells count="1">
    <mergeCell ref="Q117:S1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3C3D-45A5-48A9-9C77-048C2A1D96F5}">
  <dimension ref="A1:S152"/>
  <sheetViews>
    <sheetView topLeftCell="A126" zoomScale="75" zoomScaleNormal="75" workbookViewId="0">
      <selection activeCell="O157" sqref="O157"/>
    </sheetView>
  </sheetViews>
  <sheetFormatPr defaultRowHeight="15" x14ac:dyDescent="0.25"/>
  <cols>
    <col min="1" max="1" width="12" bestFit="1" customWidth="1"/>
    <col min="3" max="3" width="16.5703125" customWidth="1"/>
    <col min="4" max="4" width="13.7109375" customWidth="1"/>
    <col min="5" max="5" width="10.5703125" bestFit="1" customWidth="1"/>
    <col min="6" max="7" width="13.140625" customWidth="1"/>
    <col min="9" max="9" width="12.7109375" bestFit="1" customWidth="1"/>
    <col min="10" max="10" width="9.85546875" bestFit="1" customWidth="1"/>
    <col min="11" max="11" width="11.42578125" customWidth="1"/>
    <col min="12" max="12" width="11.5703125" customWidth="1"/>
    <col min="13" max="13" width="12" customWidth="1"/>
    <col min="14" max="14" width="9.85546875" bestFit="1" customWidth="1"/>
    <col min="15" max="15" width="13.7109375" customWidth="1"/>
  </cols>
  <sheetData>
    <row r="1" spans="1:15" x14ac:dyDescent="0.25">
      <c r="A1" t="s">
        <v>2</v>
      </c>
      <c r="B1" s="13">
        <v>0.12</v>
      </c>
    </row>
    <row r="2" spans="1:15" ht="90" x14ac:dyDescent="0.25">
      <c r="A2" s="2" t="s">
        <v>6</v>
      </c>
      <c r="B2" s="2" t="s">
        <v>4</v>
      </c>
      <c r="C2" s="2" t="s">
        <v>3</v>
      </c>
      <c r="D2" s="2" t="s">
        <v>5</v>
      </c>
      <c r="E2" s="2" t="s">
        <v>0</v>
      </c>
      <c r="F2" s="2" t="s">
        <v>7</v>
      </c>
      <c r="G2" s="7" t="s">
        <v>8</v>
      </c>
      <c r="H2" s="2" t="s">
        <v>1</v>
      </c>
      <c r="I2" s="2" t="s">
        <v>9</v>
      </c>
      <c r="J2" s="2" t="s">
        <v>10</v>
      </c>
      <c r="K2" s="2" t="s">
        <v>18</v>
      </c>
      <c r="L2" s="2" t="s">
        <v>27</v>
      </c>
      <c r="M2" s="2" t="s">
        <v>11</v>
      </c>
      <c r="N2" s="2" t="s">
        <v>12</v>
      </c>
      <c r="O2" s="2" t="s">
        <v>14</v>
      </c>
    </row>
    <row r="3" spans="1:15" x14ac:dyDescent="0.25">
      <c r="A3" s="1">
        <v>43466</v>
      </c>
      <c r="B3" s="5">
        <v>500000</v>
      </c>
      <c r="G3" s="4">
        <f>E3*F3</f>
        <v>0</v>
      </c>
      <c r="H3">
        <f>1</f>
        <v>1</v>
      </c>
      <c r="I3" s="4">
        <f t="shared" ref="I3:J34" si="0">B3*$H3</f>
        <v>500000</v>
      </c>
      <c r="J3" s="4">
        <f t="shared" si="0"/>
        <v>0</v>
      </c>
      <c r="K3" s="12">
        <f>(((1+$B$1)^(1/12)-1)/(1+$B$1)^(1/12))/(LN(1+$B$1)/12)</f>
        <v>0.99529280145095256</v>
      </c>
      <c r="L3" s="12">
        <f t="shared" ref="L3:L34" si="1">D3*$H3*$K3</f>
        <v>0</v>
      </c>
      <c r="M3" s="4">
        <f t="shared" ref="M3:M34" si="2">G3*$H3*K3</f>
        <v>0</v>
      </c>
      <c r="N3" s="8">
        <f>M3-SUM(I3,J3,L3)</f>
        <v>-500000</v>
      </c>
      <c r="O3" s="8">
        <f>N3</f>
        <v>-500000</v>
      </c>
    </row>
    <row r="4" spans="1:15" x14ac:dyDescent="0.25">
      <c r="A4" s="1">
        <v>43497</v>
      </c>
      <c r="G4" s="4">
        <f t="shared" ref="G4:G67" si="3">E4*F4</f>
        <v>0</v>
      </c>
      <c r="H4">
        <f>H3*(1+$B$1)^(-1/12)</f>
        <v>0.99060039794300325</v>
      </c>
      <c r="I4" s="4">
        <f t="shared" si="0"/>
        <v>0</v>
      </c>
      <c r="J4" s="4">
        <f t="shared" si="0"/>
        <v>0</v>
      </c>
      <c r="K4" s="12">
        <f t="shared" ref="K4:K67" si="4">(((1+$B$1)^(1/12)-1)/(1+$B$1)^(1/12))/(LN(1+$B$1)/12)</f>
        <v>0.99529280145095256</v>
      </c>
      <c r="L4" s="4">
        <f t="shared" si="1"/>
        <v>0</v>
      </c>
      <c r="M4" s="4">
        <f t="shared" si="2"/>
        <v>0</v>
      </c>
      <c r="N4" s="8">
        <f t="shared" ref="N4:N67" si="5">M4-SUM(I4,J4,L4)</f>
        <v>0</v>
      </c>
      <c r="O4" s="8">
        <f>O3+N4</f>
        <v>-500000</v>
      </c>
    </row>
    <row r="5" spans="1:15" x14ac:dyDescent="0.25">
      <c r="A5" s="1">
        <v>43525</v>
      </c>
      <c r="G5" s="4">
        <f t="shared" si="3"/>
        <v>0</v>
      </c>
      <c r="H5">
        <f t="shared" ref="H5:H68" si="6">H4*(1+$B$1)^(-1/12)</f>
        <v>0.98128914840483639</v>
      </c>
      <c r="I5" s="4">
        <f t="shared" si="0"/>
        <v>0</v>
      </c>
      <c r="J5" s="4">
        <f t="shared" si="0"/>
        <v>0</v>
      </c>
      <c r="K5" s="12">
        <f t="shared" si="4"/>
        <v>0.99529280145095256</v>
      </c>
      <c r="L5" s="4">
        <f t="shared" si="1"/>
        <v>0</v>
      </c>
      <c r="M5" s="4">
        <f t="shared" si="2"/>
        <v>0</v>
      </c>
      <c r="N5" s="8">
        <f t="shared" si="5"/>
        <v>0</v>
      </c>
      <c r="O5" s="8">
        <f t="shared" ref="O5:O68" si="7">O4+N5</f>
        <v>-500000</v>
      </c>
    </row>
    <row r="6" spans="1:15" x14ac:dyDescent="0.25">
      <c r="A6" s="1">
        <v>43556</v>
      </c>
      <c r="G6" s="4">
        <f t="shared" si="3"/>
        <v>0</v>
      </c>
      <c r="H6">
        <f t="shared" si="6"/>
        <v>0.97206542090698167</v>
      </c>
      <c r="I6" s="4">
        <f t="shared" si="0"/>
        <v>0</v>
      </c>
      <c r="J6" s="4">
        <f t="shared" si="0"/>
        <v>0</v>
      </c>
      <c r="K6" s="12">
        <f t="shared" si="4"/>
        <v>0.99529280145095256</v>
      </c>
      <c r="L6" s="4">
        <f t="shared" si="1"/>
        <v>0</v>
      </c>
      <c r="M6" s="4">
        <f t="shared" si="2"/>
        <v>0</v>
      </c>
      <c r="N6" s="8">
        <f t="shared" si="5"/>
        <v>0</v>
      </c>
      <c r="O6" s="8">
        <f t="shared" si="7"/>
        <v>-500000</v>
      </c>
    </row>
    <row r="7" spans="1:15" x14ac:dyDescent="0.25">
      <c r="A7" s="1">
        <v>43586</v>
      </c>
      <c r="G7" s="4">
        <f t="shared" si="3"/>
        <v>0</v>
      </c>
      <c r="H7">
        <f t="shared" si="6"/>
        <v>0.96292839277708897</v>
      </c>
      <c r="I7" s="4">
        <f t="shared" si="0"/>
        <v>0</v>
      </c>
      <c r="J7" s="4">
        <f t="shared" si="0"/>
        <v>0</v>
      </c>
      <c r="K7" s="12">
        <f t="shared" si="4"/>
        <v>0.99529280145095256</v>
      </c>
      <c r="L7" s="4">
        <f t="shared" si="1"/>
        <v>0</v>
      </c>
      <c r="M7" s="4">
        <f t="shared" si="2"/>
        <v>0</v>
      </c>
      <c r="N7" s="8">
        <f t="shared" si="5"/>
        <v>0</v>
      </c>
      <c r="O7" s="8">
        <f t="shared" si="7"/>
        <v>-500000</v>
      </c>
    </row>
    <row r="8" spans="1:15" x14ac:dyDescent="0.25">
      <c r="A8" s="1">
        <v>43617</v>
      </c>
      <c r="G8" s="4">
        <f t="shared" si="3"/>
        <v>0</v>
      </c>
      <c r="H8">
        <f t="shared" si="6"/>
        <v>0.9538772490756009</v>
      </c>
      <c r="I8" s="4">
        <f t="shared" si="0"/>
        <v>0</v>
      </c>
      <c r="J8" s="4">
        <f t="shared" si="0"/>
        <v>0</v>
      </c>
      <c r="K8" s="12">
        <f t="shared" si="4"/>
        <v>0.99529280145095256</v>
      </c>
      <c r="L8" s="4">
        <f t="shared" si="1"/>
        <v>0</v>
      </c>
      <c r="M8" s="4">
        <f t="shared" si="2"/>
        <v>0</v>
      </c>
      <c r="N8" s="8">
        <f t="shared" si="5"/>
        <v>0</v>
      </c>
      <c r="O8" s="8">
        <f t="shared" si="7"/>
        <v>-500000</v>
      </c>
    </row>
    <row r="9" spans="1:15" x14ac:dyDescent="0.25">
      <c r="A9" s="1">
        <v>43647</v>
      </c>
      <c r="G9" s="4">
        <f t="shared" si="3"/>
        <v>0</v>
      </c>
      <c r="H9">
        <f t="shared" si="6"/>
        <v>0.94491118252306749</v>
      </c>
      <c r="I9" s="4">
        <f t="shared" si="0"/>
        <v>0</v>
      </c>
      <c r="J9" s="4">
        <f t="shared" si="0"/>
        <v>0</v>
      </c>
      <c r="K9" s="12">
        <f t="shared" si="4"/>
        <v>0.99529280145095256</v>
      </c>
      <c r="L9" s="4">
        <f t="shared" si="1"/>
        <v>0</v>
      </c>
      <c r="M9" s="4">
        <f t="shared" si="2"/>
        <v>0</v>
      </c>
      <c r="N9" s="8">
        <f t="shared" si="5"/>
        <v>0</v>
      </c>
      <c r="O9" s="8">
        <f t="shared" si="7"/>
        <v>-500000</v>
      </c>
    </row>
    <row r="10" spans="1:15" x14ac:dyDescent="0.25">
      <c r="A10" s="1">
        <v>43678</v>
      </c>
      <c r="G10" s="4">
        <f t="shared" si="3"/>
        <v>0</v>
      </c>
      <c r="H10">
        <f t="shared" si="6"/>
        <v>0.9360293934281444</v>
      </c>
      <c r="I10" s="4">
        <f t="shared" si="0"/>
        <v>0</v>
      </c>
      <c r="J10" s="4">
        <f t="shared" si="0"/>
        <v>0</v>
      </c>
      <c r="K10" s="12">
        <f t="shared" si="4"/>
        <v>0.99529280145095256</v>
      </c>
      <c r="L10" s="4">
        <f t="shared" si="1"/>
        <v>0</v>
      </c>
      <c r="M10" s="4">
        <f t="shared" si="2"/>
        <v>0</v>
      </c>
      <c r="N10" s="8">
        <f t="shared" si="5"/>
        <v>0</v>
      </c>
      <c r="O10" s="8">
        <f t="shared" si="7"/>
        <v>-500000</v>
      </c>
    </row>
    <row r="11" spans="1:15" x14ac:dyDescent="0.25">
      <c r="A11" s="1">
        <v>43709</v>
      </c>
      <c r="G11" s="4">
        <f t="shared" si="3"/>
        <v>0</v>
      </c>
      <c r="H11">
        <f t="shared" si="6"/>
        <v>0.92723108961626777</v>
      </c>
      <c r="I11" s="4">
        <f t="shared" si="0"/>
        <v>0</v>
      </c>
      <c r="J11" s="4">
        <f t="shared" si="0"/>
        <v>0</v>
      </c>
      <c r="K11" s="12">
        <f t="shared" si="4"/>
        <v>0.99529280145095256</v>
      </c>
      <c r="L11" s="4">
        <f t="shared" si="1"/>
        <v>0</v>
      </c>
      <c r="M11" s="4">
        <f t="shared" si="2"/>
        <v>0</v>
      </c>
      <c r="N11" s="8">
        <f t="shared" si="5"/>
        <v>0</v>
      </c>
      <c r="O11" s="8">
        <f t="shared" si="7"/>
        <v>-500000</v>
      </c>
    </row>
    <row r="12" spans="1:15" x14ac:dyDescent="0.25">
      <c r="A12" s="1">
        <v>43739</v>
      </c>
      <c r="C12" s="5">
        <v>250000</v>
      </c>
      <c r="G12" s="4">
        <f t="shared" si="3"/>
        <v>0</v>
      </c>
      <c r="H12">
        <f t="shared" si="6"/>
        <v>0.91851548635899938</v>
      </c>
      <c r="I12" s="4">
        <f t="shared" si="0"/>
        <v>0</v>
      </c>
      <c r="J12" s="4">
        <f t="shared" si="0"/>
        <v>229628.87158974985</v>
      </c>
      <c r="K12" s="12">
        <f t="shared" si="4"/>
        <v>0.99529280145095256</v>
      </c>
      <c r="L12" s="4">
        <f t="shared" si="1"/>
        <v>0</v>
      </c>
      <c r="M12" s="4">
        <f t="shared" si="2"/>
        <v>0</v>
      </c>
      <c r="N12" s="8">
        <f t="shared" si="5"/>
        <v>-229628.87158974985</v>
      </c>
      <c r="O12" s="8">
        <f t="shared" si="7"/>
        <v>-729628.87158974982</v>
      </c>
    </row>
    <row r="13" spans="1:15" x14ac:dyDescent="0.25">
      <c r="A13" s="1">
        <v>43770</v>
      </c>
      <c r="C13" s="5">
        <v>250000</v>
      </c>
      <c r="G13" s="4">
        <f t="shared" si="3"/>
        <v>0</v>
      </c>
      <c r="H13">
        <f t="shared" si="6"/>
        <v>0.90988180630403592</v>
      </c>
      <c r="I13" s="4">
        <f t="shared" si="0"/>
        <v>0</v>
      </c>
      <c r="J13" s="4">
        <f t="shared" si="0"/>
        <v>227470.45157600899</v>
      </c>
      <c r="K13" s="12">
        <f t="shared" si="4"/>
        <v>0.99529280145095256</v>
      </c>
      <c r="L13" s="4">
        <f t="shared" si="1"/>
        <v>0</v>
      </c>
      <c r="M13" s="4">
        <f t="shared" si="2"/>
        <v>0</v>
      </c>
      <c r="N13" s="8">
        <f t="shared" si="5"/>
        <v>-227470.45157600899</v>
      </c>
      <c r="O13" s="8">
        <f t="shared" si="7"/>
        <v>-957099.32316575875</v>
      </c>
    </row>
    <row r="14" spans="1:15" x14ac:dyDescent="0.25">
      <c r="A14" s="1">
        <v>43800</v>
      </c>
      <c r="C14" s="5">
        <v>250000</v>
      </c>
      <c r="G14" s="4">
        <f t="shared" si="3"/>
        <v>0</v>
      </c>
      <c r="H14">
        <f t="shared" si="6"/>
        <v>0.90132927940587659</v>
      </c>
      <c r="I14" s="4">
        <f t="shared" si="0"/>
        <v>0</v>
      </c>
      <c r="J14" s="4">
        <f t="shared" si="0"/>
        <v>225332.31985146916</v>
      </c>
      <c r="K14" s="12">
        <f t="shared" si="4"/>
        <v>0.99529280145095256</v>
      </c>
      <c r="L14" s="4">
        <f t="shared" si="1"/>
        <v>0</v>
      </c>
      <c r="M14" s="4">
        <f t="shared" si="2"/>
        <v>0</v>
      </c>
      <c r="N14" s="8">
        <f t="shared" si="5"/>
        <v>-225332.31985146916</v>
      </c>
      <c r="O14" s="8">
        <f t="shared" si="7"/>
        <v>-1182431.643017228</v>
      </c>
    </row>
    <row r="15" spans="1:15" x14ac:dyDescent="0.25">
      <c r="A15" s="1">
        <v>43831</v>
      </c>
      <c r="C15" s="5">
        <v>250000</v>
      </c>
      <c r="G15" s="4">
        <f t="shared" si="3"/>
        <v>0</v>
      </c>
      <c r="H15">
        <f t="shared" si="6"/>
        <v>0.89285714285714168</v>
      </c>
      <c r="I15" s="4">
        <f t="shared" si="0"/>
        <v>0</v>
      </c>
      <c r="J15" s="4">
        <f t="shared" si="0"/>
        <v>223214.28571428542</v>
      </c>
      <c r="K15" s="12">
        <f t="shared" si="4"/>
        <v>0.99529280145095256</v>
      </c>
      <c r="L15" s="4">
        <f t="shared" si="1"/>
        <v>0</v>
      </c>
      <c r="M15" s="4">
        <f t="shared" si="2"/>
        <v>0</v>
      </c>
      <c r="N15" s="8">
        <f t="shared" si="5"/>
        <v>-223214.28571428542</v>
      </c>
      <c r="O15" s="8">
        <f t="shared" si="7"/>
        <v>-1405645.9287315134</v>
      </c>
    </row>
    <row r="16" spans="1:15" x14ac:dyDescent="0.25">
      <c r="A16" s="1">
        <v>43862</v>
      </c>
      <c r="C16" s="5">
        <v>250000</v>
      </c>
      <c r="G16" s="4">
        <f t="shared" si="3"/>
        <v>0</v>
      </c>
      <c r="H16">
        <f t="shared" si="6"/>
        <v>0.88446464102053746</v>
      </c>
      <c r="I16" s="4">
        <f t="shared" si="0"/>
        <v>0</v>
      </c>
      <c r="J16" s="4">
        <f t="shared" si="0"/>
        <v>221116.16025513437</v>
      </c>
      <c r="K16" s="12">
        <f t="shared" si="4"/>
        <v>0.99529280145095256</v>
      </c>
      <c r="L16" s="4">
        <f t="shared" si="1"/>
        <v>0</v>
      </c>
      <c r="M16" s="4">
        <f t="shared" si="2"/>
        <v>0</v>
      </c>
      <c r="N16" s="8">
        <f t="shared" si="5"/>
        <v>-221116.16025513437</v>
      </c>
      <c r="O16" s="8">
        <f t="shared" si="7"/>
        <v>-1626762.0889866478</v>
      </c>
    </row>
    <row r="17" spans="1:15" x14ac:dyDescent="0.25">
      <c r="A17" s="1">
        <v>43891</v>
      </c>
      <c r="C17" s="5">
        <v>250000</v>
      </c>
      <c r="G17" s="4">
        <f t="shared" si="3"/>
        <v>0</v>
      </c>
      <c r="H17">
        <f t="shared" si="6"/>
        <v>0.87615102536145995</v>
      </c>
      <c r="I17" s="4">
        <f t="shared" si="0"/>
        <v>0</v>
      </c>
      <c r="J17" s="4">
        <f t="shared" si="0"/>
        <v>219037.75634036498</v>
      </c>
      <c r="K17" s="12">
        <f t="shared" si="4"/>
        <v>0.99529280145095256</v>
      </c>
      <c r="L17" s="4">
        <f t="shared" si="1"/>
        <v>0</v>
      </c>
      <c r="M17" s="4">
        <f t="shared" si="2"/>
        <v>0</v>
      </c>
      <c r="N17" s="8">
        <f t="shared" si="5"/>
        <v>-219037.75634036498</v>
      </c>
      <c r="O17" s="8">
        <f t="shared" si="7"/>
        <v>-1845799.8453270127</v>
      </c>
    </row>
    <row r="18" spans="1:15" x14ac:dyDescent="0.25">
      <c r="A18" s="1">
        <v>43922</v>
      </c>
      <c r="G18" s="4">
        <f t="shared" si="3"/>
        <v>0</v>
      </c>
      <c r="H18">
        <f t="shared" si="6"/>
        <v>0.86791555438123258</v>
      </c>
      <c r="I18" s="4">
        <f t="shared" si="0"/>
        <v>0</v>
      </c>
      <c r="J18" s="4">
        <f t="shared" si="0"/>
        <v>0</v>
      </c>
      <c r="K18" s="12">
        <f t="shared" si="4"/>
        <v>0.99529280145095256</v>
      </c>
      <c r="L18" s="4">
        <f t="shared" si="1"/>
        <v>0</v>
      </c>
      <c r="M18" s="4">
        <f t="shared" si="2"/>
        <v>0</v>
      </c>
      <c r="N18" s="8">
        <f t="shared" si="5"/>
        <v>0</v>
      </c>
      <c r="O18" s="8">
        <f t="shared" si="7"/>
        <v>-1845799.8453270127</v>
      </c>
    </row>
    <row r="19" spans="1:15" x14ac:dyDescent="0.25">
      <c r="A19" s="1">
        <v>43952</v>
      </c>
      <c r="D19" s="5">
        <v>10000</v>
      </c>
      <c r="E19" s="4">
        <v>10000</v>
      </c>
      <c r="F19" s="6">
        <v>3</v>
      </c>
      <c r="G19" s="4">
        <f t="shared" si="3"/>
        <v>30000</v>
      </c>
      <c r="H19">
        <f t="shared" si="6"/>
        <v>0.85975749355097131</v>
      </c>
      <c r="I19" s="4">
        <f t="shared" si="0"/>
        <v>0</v>
      </c>
      <c r="J19" s="4">
        <f t="shared" si="0"/>
        <v>0</v>
      </c>
      <c r="K19" s="12">
        <f t="shared" si="4"/>
        <v>0.99529280145095256</v>
      </c>
      <c r="L19" s="4">
        <f t="shared" si="1"/>
        <v>8557.1044432479539</v>
      </c>
      <c r="M19" s="4">
        <f t="shared" si="2"/>
        <v>25671.313329743865</v>
      </c>
      <c r="N19" s="8">
        <f t="shared" si="5"/>
        <v>17114.208886495911</v>
      </c>
      <c r="O19" s="8">
        <f t="shared" si="7"/>
        <v>-1828685.6364405167</v>
      </c>
    </row>
    <row r="20" spans="1:15" x14ac:dyDescent="0.25">
      <c r="A20" s="1">
        <v>43983</v>
      </c>
      <c r="D20" s="5">
        <f>D19</f>
        <v>10000</v>
      </c>
      <c r="E20" s="4">
        <v>11000</v>
      </c>
      <c r="F20" s="6">
        <v>3</v>
      </c>
      <c r="G20" s="4">
        <f t="shared" si="3"/>
        <v>33000</v>
      </c>
      <c r="H20">
        <f t="shared" si="6"/>
        <v>0.85167611524607123</v>
      </c>
      <c r="I20" s="4">
        <f t="shared" si="0"/>
        <v>0</v>
      </c>
      <c r="J20" s="4">
        <f t="shared" si="0"/>
        <v>0</v>
      </c>
      <c r="K20" s="12">
        <f t="shared" si="4"/>
        <v>0.99529280145095256</v>
      </c>
      <c r="L20" s="4">
        <f t="shared" si="1"/>
        <v>8476.6710667212665</v>
      </c>
      <c r="M20" s="4">
        <f t="shared" si="2"/>
        <v>27973.014520180179</v>
      </c>
      <c r="N20" s="8">
        <f t="shared" si="5"/>
        <v>19496.343453458911</v>
      </c>
      <c r="O20" s="8">
        <f t="shared" si="7"/>
        <v>-1809189.2929870577</v>
      </c>
    </row>
    <row r="21" spans="1:15" x14ac:dyDescent="0.25">
      <c r="A21" s="1">
        <v>44013</v>
      </c>
      <c r="D21" s="5">
        <f>D20</f>
        <v>10000</v>
      </c>
      <c r="E21" s="4">
        <v>12000</v>
      </c>
      <c r="F21" s="6">
        <v>3</v>
      </c>
      <c r="G21" s="4">
        <f t="shared" si="3"/>
        <v>36000</v>
      </c>
      <c r="H21">
        <f t="shared" si="6"/>
        <v>0.84367069868130928</v>
      </c>
      <c r="I21" s="4">
        <f t="shared" si="0"/>
        <v>0</v>
      </c>
      <c r="J21" s="4">
        <f t="shared" si="0"/>
        <v>0</v>
      </c>
      <c r="K21" s="12">
        <f t="shared" si="4"/>
        <v>0.99529280145095256</v>
      </c>
      <c r="L21" s="4">
        <f t="shared" si="1"/>
        <v>8396.993731926028</v>
      </c>
      <c r="M21" s="4">
        <f t="shared" si="2"/>
        <v>30229.177434933699</v>
      </c>
      <c r="N21" s="8">
        <f t="shared" si="5"/>
        <v>21832.183703007671</v>
      </c>
      <c r="O21" s="8">
        <f t="shared" si="7"/>
        <v>-1787357.1092840501</v>
      </c>
    </row>
    <row r="22" spans="1:15" x14ac:dyDescent="0.25">
      <c r="A22" s="1">
        <v>44044</v>
      </c>
      <c r="D22" s="5">
        <f t="shared" ref="D22:D85" si="8">D21</f>
        <v>10000</v>
      </c>
      <c r="E22" s="4">
        <v>13000</v>
      </c>
      <c r="F22" s="6">
        <v>3</v>
      </c>
      <c r="G22" s="4">
        <f t="shared" si="3"/>
        <v>39000</v>
      </c>
      <c r="H22">
        <f t="shared" si="6"/>
        <v>0.83574052984655656</v>
      </c>
      <c r="I22" s="4">
        <f t="shared" si="0"/>
        <v>0</v>
      </c>
      <c r="J22" s="4">
        <f t="shared" si="0"/>
        <v>0</v>
      </c>
      <c r="K22" s="12">
        <f t="shared" si="4"/>
        <v>0.99529280145095256</v>
      </c>
      <c r="L22" s="4">
        <f t="shared" si="1"/>
        <v>8318.0653323708284</v>
      </c>
      <c r="M22" s="4">
        <f t="shared" si="2"/>
        <v>32440.454796246224</v>
      </c>
      <c r="N22" s="8">
        <f t="shared" si="5"/>
        <v>24122.389463875395</v>
      </c>
      <c r="O22" s="8">
        <f t="shared" si="7"/>
        <v>-1763234.7198201746</v>
      </c>
    </row>
    <row r="23" spans="1:15" x14ac:dyDescent="0.25">
      <c r="A23" s="1">
        <v>44075</v>
      </c>
      <c r="D23" s="5">
        <f>D22*1.02</f>
        <v>10200</v>
      </c>
      <c r="E23" s="4">
        <v>14000</v>
      </c>
      <c r="F23" s="6">
        <v>3</v>
      </c>
      <c r="G23" s="4">
        <f t="shared" si="3"/>
        <v>42000</v>
      </c>
      <c r="H23">
        <f t="shared" si="6"/>
        <v>0.82788490144309534</v>
      </c>
      <c r="I23" s="4">
        <f t="shared" si="0"/>
        <v>0</v>
      </c>
      <c r="J23" s="4">
        <f t="shared" si="0"/>
        <v>0</v>
      </c>
      <c r="K23" s="12">
        <f t="shared" si="4"/>
        <v>0.99529280145095256</v>
      </c>
      <c r="L23" s="4">
        <f t="shared" si="1"/>
        <v>8404.6764049296908</v>
      </c>
      <c r="M23" s="4">
        <f t="shared" si="2"/>
        <v>34607.49107912225</v>
      </c>
      <c r="N23" s="8">
        <f t="shared" si="5"/>
        <v>26202.814674192559</v>
      </c>
      <c r="O23" s="8">
        <f t="shared" si="7"/>
        <v>-1737031.905145982</v>
      </c>
    </row>
    <row r="24" spans="1:15" x14ac:dyDescent="0.25">
      <c r="A24" s="1">
        <v>44105</v>
      </c>
      <c r="D24" s="5">
        <f t="shared" si="8"/>
        <v>10200</v>
      </c>
      <c r="E24" s="4">
        <v>15000</v>
      </c>
      <c r="F24" s="6">
        <v>3</v>
      </c>
      <c r="G24" s="4">
        <f t="shared" si="3"/>
        <v>45000</v>
      </c>
      <c r="H24">
        <f t="shared" si="6"/>
        <v>0.82010311282053427</v>
      </c>
      <c r="I24" s="4">
        <f t="shared" si="0"/>
        <v>0</v>
      </c>
      <c r="J24" s="4">
        <f t="shared" si="0"/>
        <v>0</v>
      </c>
      <c r="K24" s="12">
        <f t="shared" si="4"/>
        <v>0.99529280145095256</v>
      </c>
      <c r="L24" s="4">
        <f t="shared" si="1"/>
        <v>8325.6757913055208</v>
      </c>
      <c r="M24" s="4">
        <f t="shared" si="2"/>
        <v>36730.922608700828</v>
      </c>
      <c r="N24" s="8">
        <f t="shared" si="5"/>
        <v>28405.246817395309</v>
      </c>
      <c r="O24" s="8">
        <f t="shared" si="7"/>
        <v>-1708626.6583285867</v>
      </c>
    </row>
    <row r="25" spans="1:15" x14ac:dyDescent="0.25">
      <c r="A25" s="1">
        <v>44136</v>
      </c>
      <c r="D25" s="5">
        <f t="shared" si="8"/>
        <v>10200</v>
      </c>
      <c r="E25" s="4">
        <v>15000</v>
      </c>
      <c r="F25" s="6">
        <v>3</v>
      </c>
      <c r="G25" s="4">
        <f t="shared" si="3"/>
        <v>45000</v>
      </c>
      <c r="H25">
        <f t="shared" si="6"/>
        <v>0.81239446991431696</v>
      </c>
      <c r="I25" s="4">
        <f t="shared" si="0"/>
        <v>0</v>
      </c>
      <c r="J25" s="4">
        <f t="shared" si="0"/>
        <v>0</v>
      </c>
      <c r="K25" s="12">
        <f t="shared" si="4"/>
        <v>0.99529280145095256</v>
      </c>
      <c r="L25" s="4">
        <f t="shared" si="1"/>
        <v>8247.4177520116791</v>
      </c>
      <c r="M25" s="4">
        <f t="shared" si="2"/>
        <v>36385.666552992698</v>
      </c>
      <c r="N25" s="8">
        <f t="shared" si="5"/>
        <v>28138.248800981019</v>
      </c>
      <c r="O25" s="8">
        <f t="shared" si="7"/>
        <v>-1680488.4095276056</v>
      </c>
    </row>
    <row r="26" spans="1:15" x14ac:dyDescent="0.25">
      <c r="A26" s="1">
        <v>44166</v>
      </c>
      <c r="D26" s="5">
        <f t="shared" si="8"/>
        <v>10200</v>
      </c>
      <c r="E26" s="4">
        <v>15000</v>
      </c>
      <c r="F26" s="6">
        <v>3</v>
      </c>
      <c r="G26" s="4">
        <f t="shared" si="3"/>
        <v>45000</v>
      </c>
      <c r="H26">
        <f t="shared" si="6"/>
        <v>0.80475828518381753</v>
      </c>
      <c r="I26" s="4">
        <f t="shared" si="0"/>
        <v>0</v>
      </c>
      <c r="J26" s="4">
        <f t="shared" si="0"/>
        <v>0</v>
      </c>
      <c r="K26" s="12">
        <f t="shared" si="4"/>
        <v>0.99529280145095256</v>
      </c>
      <c r="L26" s="4">
        <f t="shared" si="1"/>
        <v>8169.895307144956</v>
      </c>
      <c r="M26" s="4">
        <f t="shared" si="2"/>
        <v>36043.655766815988</v>
      </c>
      <c r="N26" s="8">
        <f t="shared" si="5"/>
        <v>27873.76045967103</v>
      </c>
      <c r="O26" s="8">
        <f t="shared" si="7"/>
        <v>-1652614.6490679346</v>
      </c>
    </row>
    <row r="27" spans="1:15" x14ac:dyDescent="0.25">
      <c r="A27" s="1">
        <v>44197</v>
      </c>
      <c r="D27" s="5">
        <f t="shared" si="8"/>
        <v>10200</v>
      </c>
      <c r="E27" s="4">
        <v>15000</v>
      </c>
      <c r="F27" s="6">
        <v>3</v>
      </c>
      <c r="G27" s="4">
        <f t="shared" si="3"/>
        <v>45000</v>
      </c>
      <c r="H27">
        <f t="shared" si="6"/>
        <v>0.79719387755101856</v>
      </c>
      <c r="I27" s="4">
        <f t="shared" si="0"/>
        <v>0</v>
      </c>
      <c r="J27" s="4">
        <f t="shared" si="0"/>
        <v>0</v>
      </c>
      <c r="K27" s="12">
        <f t="shared" si="4"/>
        <v>0.99529280145095256</v>
      </c>
      <c r="L27" s="4">
        <f t="shared" si="1"/>
        <v>8093.1015424104698</v>
      </c>
      <c r="M27" s="4">
        <f t="shared" si="2"/>
        <v>35704.859745928545</v>
      </c>
      <c r="N27" s="8">
        <f t="shared" si="5"/>
        <v>27611.758203518075</v>
      </c>
      <c r="O27" s="8">
        <f t="shared" si="7"/>
        <v>-1625002.8908644165</v>
      </c>
    </row>
    <row r="28" spans="1:15" x14ac:dyDescent="0.25">
      <c r="A28" s="1">
        <v>44228</v>
      </c>
      <c r="D28" s="5">
        <f t="shared" si="8"/>
        <v>10200</v>
      </c>
      <c r="E28" s="4">
        <v>15000</v>
      </c>
      <c r="F28" s="6">
        <v>3</v>
      </c>
      <c r="G28" s="4">
        <f t="shared" si="3"/>
        <v>45000</v>
      </c>
      <c r="H28">
        <f t="shared" si="6"/>
        <v>0.78970057233976476</v>
      </c>
      <c r="I28" s="4">
        <f t="shared" si="0"/>
        <v>0</v>
      </c>
      <c r="J28" s="4">
        <f t="shared" si="0"/>
        <v>0</v>
      </c>
      <c r="K28" s="12">
        <f t="shared" si="4"/>
        <v>0.99529280145095256</v>
      </c>
      <c r="L28" s="4">
        <f t="shared" si="1"/>
        <v>8017.029608504944</v>
      </c>
      <c r="M28" s="4">
        <f t="shared" si="2"/>
        <v>35369.248272815923</v>
      </c>
      <c r="N28" s="8">
        <f t="shared" si="5"/>
        <v>27352.218664310978</v>
      </c>
      <c r="O28" s="8">
        <f t="shared" si="7"/>
        <v>-1597650.6722001056</v>
      </c>
    </row>
    <row r="29" spans="1:15" x14ac:dyDescent="0.25">
      <c r="A29" s="1">
        <v>44256</v>
      </c>
      <c r="D29" s="5">
        <f t="shared" si="8"/>
        <v>10200</v>
      </c>
      <c r="E29" s="4">
        <v>15000</v>
      </c>
      <c r="F29" s="6">
        <v>3</v>
      </c>
      <c r="G29" s="4">
        <f t="shared" si="3"/>
        <v>45000</v>
      </c>
      <c r="H29">
        <f t="shared" si="6"/>
        <v>0.78227770121558837</v>
      </c>
      <c r="I29" s="4">
        <f t="shared" si="0"/>
        <v>0</v>
      </c>
      <c r="J29" s="4">
        <f t="shared" si="0"/>
        <v>0</v>
      </c>
      <c r="K29" s="12">
        <f t="shared" si="4"/>
        <v>0.99529280145095256</v>
      </c>
      <c r="L29" s="4">
        <f t="shared" si="1"/>
        <v>7941.6727205058369</v>
      </c>
      <c r="M29" s="4">
        <f t="shared" si="2"/>
        <v>35036.79141399634</v>
      </c>
      <c r="N29" s="8">
        <f t="shared" si="5"/>
        <v>27095.118693490502</v>
      </c>
      <c r="O29" s="8">
        <f t="shared" si="7"/>
        <v>-1570555.5535066151</v>
      </c>
    </row>
    <row r="30" spans="1:15" x14ac:dyDescent="0.25">
      <c r="A30" s="1">
        <v>44287</v>
      </c>
      <c r="D30" s="5">
        <f t="shared" si="8"/>
        <v>10200</v>
      </c>
      <c r="E30" s="4">
        <v>15000</v>
      </c>
      <c r="F30" s="6">
        <v>3</v>
      </c>
      <c r="G30" s="4">
        <f t="shared" si="3"/>
        <v>45000</v>
      </c>
      <c r="H30">
        <f t="shared" si="6"/>
        <v>0.77492460212609959</v>
      </c>
      <c r="I30" s="4">
        <f t="shared" si="0"/>
        <v>0</v>
      </c>
      <c r="J30" s="4">
        <f t="shared" si="0"/>
        <v>0</v>
      </c>
      <c r="K30" s="12">
        <f t="shared" si="4"/>
        <v>0.99529280145095256</v>
      </c>
      <c r="L30" s="4">
        <f t="shared" si="1"/>
        <v>7867.0241572661753</v>
      </c>
      <c r="M30" s="4">
        <f t="shared" si="2"/>
        <v>34707.45951735077</v>
      </c>
      <c r="N30" s="8">
        <f t="shared" si="5"/>
        <v>26840.435360084593</v>
      </c>
      <c r="O30" s="8">
        <f t="shared" si="7"/>
        <v>-1543715.1181465306</v>
      </c>
    </row>
    <row r="31" spans="1:15" x14ac:dyDescent="0.25">
      <c r="A31" s="1">
        <v>44317</v>
      </c>
      <c r="D31" s="5">
        <f t="shared" si="8"/>
        <v>10200</v>
      </c>
      <c r="E31" s="4">
        <v>15000</v>
      </c>
      <c r="F31" s="6">
        <v>3</v>
      </c>
      <c r="G31" s="4">
        <f t="shared" si="3"/>
        <v>45000</v>
      </c>
      <c r="H31">
        <f t="shared" si="6"/>
        <v>0.76764061924193772</v>
      </c>
      <c r="I31" s="4">
        <f t="shared" si="0"/>
        <v>0</v>
      </c>
      <c r="J31" s="4">
        <f t="shared" si="0"/>
        <v>0</v>
      </c>
      <c r="K31" s="12">
        <f t="shared" si="4"/>
        <v>0.99529280145095256</v>
      </c>
      <c r="L31" s="4">
        <f t="shared" si="1"/>
        <v>7793.0772608150928</v>
      </c>
      <c r="M31" s="4">
        <f t="shared" si="2"/>
        <v>34381.223209478354</v>
      </c>
      <c r="N31" s="8">
        <f t="shared" si="5"/>
        <v>26588.145948663259</v>
      </c>
      <c r="O31" s="8">
        <f t="shared" si="7"/>
        <v>-1517126.9721978672</v>
      </c>
    </row>
    <row r="32" spans="1:15" x14ac:dyDescent="0.25">
      <c r="A32" s="1">
        <v>44348</v>
      </c>
      <c r="D32" s="5">
        <f t="shared" si="8"/>
        <v>10200</v>
      </c>
      <c r="E32" s="4">
        <v>15000</v>
      </c>
      <c r="F32" s="6">
        <v>3</v>
      </c>
      <c r="G32" s="4">
        <f t="shared" si="3"/>
        <v>45000</v>
      </c>
      <c r="H32">
        <f t="shared" si="6"/>
        <v>0.76042510289827692</v>
      </c>
      <c r="I32" s="4">
        <f t="shared" si="0"/>
        <v>0</v>
      </c>
      <c r="J32" s="4">
        <f t="shared" si="0"/>
        <v>0</v>
      </c>
      <c r="K32" s="12">
        <f t="shared" si="4"/>
        <v>0.99529280145095256</v>
      </c>
      <c r="L32" s="4">
        <f t="shared" si="1"/>
        <v>7719.8254357639998</v>
      </c>
      <c r="M32" s="4">
        <f t="shared" si="2"/>
        <v>34058.053393076472</v>
      </c>
      <c r="N32" s="8">
        <f t="shared" si="5"/>
        <v>26338.227957312472</v>
      </c>
      <c r="O32" s="8">
        <f t="shared" si="7"/>
        <v>-1490788.7442405547</v>
      </c>
    </row>
    <row r="33" spans="1:15" x14ac:dyDescent="0.25">
      <c r="A33" s="1">
        <v>44378</v>
      </c>
      <c r="D33" s="5">
        <f>D32</f>
        <v>10200</v>
      </c>
      <c r="E33" s="4">
        <v>15000</v>
      </c>
      <c r="F33" s="6">
        <v>3</v>
      </c>
      <c r="G33" s="4">
        <f t="shared" si="3"/>
        <v>45000</v>
      </c>
      <c r="H33">
        <f t="shared" si="6"/>
        <v>0.75327740953688227</v>
      </c>
      <c r="I33" s="4">
        <f t="shared" si="0"/>
        <v>0</v>
      </c>
      <c r="J33" s="4">
        <f t="shared" si="0"/>
        <v>0</v>
      </c>
      <c r="K33" s="12">
        <f t="shared" si="4"/>
        <v>0.99529280145095256</v>
      </c>
      <c r="L33" s="4">
        <f t="shared" si="1"/>
        <v>7647.262148718336</v>
      </c>
      <c r="M33" s="4">
        <f t="shared" si="2"/>
        <v>33737.921244345598</v>
      </c>
      <c r="N33" s="8">
        <f t="shared" si="5"/>
        <v>26090.659095627263</v>
      </c>
      <c r="O33" s="8">
        <f t="shared" si="7"/>
        <v>-1464698.0851449275</v>
      </c>
    </row>
    <row r="34" spans="1:15" x14ac:dyDescent="0.25">
      <c r="A34" s="1">
        <v>44409</v>
      </c>
      <c r="D34" s="5">
        <f>D33</f>
        <v>10200</v>
      </c>
      <c r="E34" s="4">
        <v>15000</v>
      </c>
      <c r="F34" s="6">
        <v>3</v>
      </c>
      <c r="G34" s="4">
        <f t="shared" si="3"/>
        <v>45000</v>
      </c>
      <c r="H34">
        <f t="shared" si="6"/>
        <v>0.74619690164871022</v>
      </c>
      <c r="I34" s="4">
        <f t="shared" si="0"/>
        <v>0</v>
      </c>
      <c r="J34" s="4">
        <f t="shared" si="0"/>
        <v>0</v>
      </c>
      <c r="K34" s="12">
        <f t="shared" si="4"/>
        <v>0.99529280145095256</v>
      </c>
      <c r="L34" s="4">
        <f t="shared" si="1"/>
        <v>7575.3809276948505</v>
      </c>
      <c r="M34" s="4">
        <f t="shared" si="2"/>
        <v>33420.798210418456</v>
      </c>
      <c r="N34" s="8">
        <f t="shared" si="5"/>
        <v>25845.417282723603</v>
      </c>
      <c r="O34" s="8">
        <f t="shared" si="7"/>
        <v>-1438852.6678622039</v>
      </c>
    </row>
    <row r="35" spans="1:15" x14ac:dyDescent="0.25">
      <c r="A35" s="1">
        <v>44440</v>
      </c>
      <c r="D35" s="5">
        <f>D34*1.02</f>
        <v>10404</v>
      </c>
      <c r="E35" s="4">
        <v>15000</v>
      </c>
      <c r="F35" s="6">
        <v>3</v>
      </c>
      <c r="G35" s="4">
        <f t="shared" si="3"/>
        <v>45000</v>
      </c>
      <c r="H35">
        <f t="shared" si="6"/>
        <v>0.7391829477170484</v>
      </c>
      <c r="I35" s="4">
        <f t="shared" ref="I35:J66" si="9">B35*$H35</f>
        <v>0</v>
      </c>
      <c r="J35" s="4">
        <f t="shared" si="9"/>
        <v>0</v>
      </c>
      <c r="K35" s="12">
        <f t="shared" si="4"/>
        <v>0.99529280145095256</v>
      </c>
      <c r="L35" s="4">
        <f t="shared" ref="L35:L66" si="10">D35*$H35*$K35</f>
        <v>7654.2588687752432</v>
      </c>
      <c r="M35" s="4">
        <f t="shared" ref="M35:M66" si="11">G35*$H35*K35</f>
        <v>33106.656006813333</v>
      </c>
      <c r="N35" s="8">
        <f t="shared" si="5"/>
        <v>25452.39713803809</v>
      </c>
      <c r="O35" s="8">
        <f t="shared" si="7"/>
        <v>-1413400.2707241657</v>
      </c>
    </row>
    <row r="36" spans="1:15" x14ac:dyDescent="0.25">
      <c r="A36" s="1">
        <v>44470</v>
      </c>
      <c r="D36" s="5">
        <f>D35</f>
        <v>10404</v>
      </c>
      <c r="E36" s="4">
        <v>15000</v>
      </c>
      <c r="F36" s="6">
        <v>3</v>
      </c>
      <c r="G36" s="4">
        <f t="shared" si="3"/>
        <v>45000</v>
      </c>
      <c r="H36">
        <f t="shared" si="6"/>
        <v>0.73223492216119035</v>
      </c>
      <c r="I36" s="4">
        <f t="shared" si="9"/>
        <v>0</v>
      </c>
      <c r="J36" s="4">
        <f t="shared" si="9"/>
        <v>0</v>
      </c>
      <c r="K36" s="12">
        <f t="shared" si="4"/>
        <v>0.99529280145095256</v>
      </c>
      <c r="L36" s="4">
        <f t="shared" si="10"/>
        <v>7582.3118813675173</v>
      </c>
      <c r="M36" s="4">
        <f t="shared" si="11"/>
        <v>32795.466614911405</v>
      </c>
      <c r="N36" s="8">
        <f t="shared" si="5"/>
        <v>25213.154733543888</v>
      </c>
      <c r="O36" s="8">
        <f t="shared" si="7"/>
        <v>-1388187.1159906217</v>
      </c>
    </row>
    <row r="37" spans="1:15" x14ac:dyDescent="0.25">
      <c r="A37" s="1">
        <v>44501</v>
      </c>
      <c r="D37" s="5">
        <f t="shared" si="8"/>
        <v>10404</v>
      </c>
      <c r="E37" s="4">
        <v>15000</v>
      </c>
      <c r="F37" s="6">
        <v>3</v>
      </c>
      <c r="G37" s="4">
        <f t="shared" si="3"/>
        <v>45000</v>
      </c>
      <c r="H37">
        <f t="shared" si="6"/>
        <v>0.72535220528063915</v>
      </c>
      <c r="I37" s="4">
        <f t="shared" si="9"/>
        <v>0</v>
      </c>
      <c r="J37" s="4">
        <f t="shared" si="9"/>
        <v>0</v>
      </c>
      <c r="K37" s="12">
        <f t="shared" si="4"/>
        <v>0.99529280145095256</v>
      </c>
      <c r="L37" s="4">
        <f t="shared" si="10"/>
        <v>7511.0411670106241</v>
      </c>
      <c r="M37" s="4">
        <f t="shared" si="11"/>
        <v>32487.202279457721</v>
      </c>
      <c r="N37" s="8">
        <f t="shared" si="5"/>
        <v>24976.161112447095</v>
      </c>
      <c r="O37" s="8">
        <f t="shared" si="7"/>
        <v>-1363210.9548781747</v>
      </c>
    </row>
    <row r="38" spans="1:15" x14ac:dyDescent="0.25">
      <c r="A38" s="1">
        <v>44531</v>
      </c>
      <c r="D38" s="5">
        <f t="shared" si="8"/>
        <v>10404</v>
      </c>
      <c r="E38" s="4">
        <v>15000</v>
      </c>
      <c r="F38" s="6">
        <v>3</v>
      </c>
      <c r="G38" s="4">
        <f t="shared" si="3"/>
        <v>45000</v>
      </c>
      <c r="H38">
        <f t="shared" si="6"/>
        <v>0.71853418319983609</v>
      </c>
      <c r="I38" s="4">
        <f t="shared" si="9"/>
        <v>0</v>
      </c>
      <c r="J38" s="4">
        <f t="shared" si="9"/>
        <v>0</v>
      </c>
      <c r="K38" s="12">
        <f t="shared" si="4"/>
        <v>0.99529280145095256</v>
      </c>
      <c r="L38" s="4">
        <f t="shared" si="10"/>
        <v>7440.4403690070039</v>
      </c>
      <c r="M38" s="4">
        <f t="shared" si="11"/>
        <v>32181.835506085659</v>
      </c>
      <c r="N38" s="8">
        <f t="shared" si="5"/>
        <v>24741.395137078656</v>
      </c>
      <c r="O38" s="8">
        <f t="shared" si="7"/>
        <v>-1338469.5597410961</v>
      </c>
    </row>
    <row r="39" spans="1:15" x14ac:dyDescent="0.25">
      <c r="A39" s="1">
        <v>44562</v>
      </c>
      <c r="D39" s="5">
        <f t="shared" si="8"/>
        <v>10404</v>
      </c>
      <c r="E39" s="4">
        <v>15000</v>
      </c>
      <c r="F39" s="6">
        <v>3</v>
      </c>
      <c r="G39" s="4">
        <f t="shared" si="3"/>
        <v>45000</v>
      </c>
      <c r="H39">
        <f t="shared" si="6"/>
        <v>0.71178024781340843</v>
      </c>
      <c r="I39" s="4">
        <f t="shared" si="9"/>
        <v>0</v>
      </c>
      <c r="J39" s="4">
        <f t="shared" si="9"/>
        <v>0</v>
      </c>
      <c r="K39" s="12">
        <f t="shared" si="4"/>
        <v>0.99529280145095256</v>
      </c>
      <c r="L39" s="4">
        <f t="shared" si="10"/>
        <v>7370.503190409524</v>
      </c>
      <c r="M39" s="4">
        <f t="shared" si="11"/>
        <v>31879.339058864723</v>
      </c>
      <c r="N39" s="8">
        <f t="shared" si="5"/>
        <v>24508.8358684552</v>
      </c>
      <c r="O39" s="8">
        <f t="shared" si="7"/>
        <v>-1313960.7238726409</v>
      </c>
    </row>
    <row r="40" spans="1:15" x14ac:dyDescent="0.25">
      <c r="A40" s="1">
        <v>44593</v>
      </c>
      <c r="D40" s="5">
        <f t="shared" si="8"/>
        <v>10404</v>
      </c>
      <c r="E40" s="4">
        <v>15000</v>
      </c>
      <c r="F40" s="6">
        <v>3</v>
      </c>
      <c r="G40" s="4">
        <f t="shared" si="3"/>
        <v>45000</v>
      </c>
      <c r="H40">
        <f t="shared" si="6"/>
        <v>0.70508979673193184</v>
      </c>
      <c r="I40" s="4">
        <f t="shared" si="9"/>
        <v>0</v>
      </c>
      <c r="J40" s="4">
        <f t="shared" si="9"/>
        <v>0</v>
      </c>
      <c r="K40" s="12">
        <f t="shared" si="4"/>
        <v>0.99529280145095256</v>
      </c>
      <c r="L40" s="4">
        <f t="shared" si="10"/>
        <v>7301.2233934598489</v>
      </c>
      <c r="M40" s="4">
        <f t="shared" si="11"/>
        <v>31579.685957871323</v>
      </c>
      <c r="N40" s="8">
        <f t="shared" si="5"/>
        <v>24278.462564411475</v>
      </c>
      <c r="O40" s="8">
        <f t="shared" si="7"/>
        <v>-1289682.2613082293</v>
      </c>
    </row>
    <row r="41" spans="1:15" x14ac:dyDescent="0.25">
      <c r="A41" s="1">
        <v>44621</v>
      </c>
      <c r="D41" s="5">
        <f t="shared" si="8"/>
        <v>10404</v>
      </c>
      <c r="E41" s="4">
        <v>15000</v>
      </c>
      <c r="F41" s="6">
        <v>3</v>
      </c>
      <c r="G41" s="4">
        <f t="shared" si="3"/>
        <v>45000</v>
      </c>
      <c r="H41">
        <f t="shared" si="6"/>
        <v>0.698462233228203</v>
      </c>
      <c r="I41" s="4">
        <f t="shared" si="9"/>
        <v>0</v>
      </c>
      <c r="J41" s="4">
        <f t="shared" si="9"/>
        <v>0</v>
      </c>
      <c r="K41" s="12">
        <f t="shared" si="4"/>
        <v>0.99529280145095256</v>
      </c>
      <c r="L41" s="4">
        <f t="shared" si="10"/>
        <v>7232.5947990320919</v>
      </c>
      <c r="M41" s="4">
        <f t="shared" si="11"/>
        <v>31282.849476782401</v>
      </c>
      <c r="N41" s="8">
        <f t="shared" si="5"/>
        <v>24050.254677750308</v>
      </c>
      <c r="O41" s="8">
        <f t="shared" si="7"/>
        <v>-1265632.0066304789</v>
      </c>
    </row>
    <row r="42" spans="1:15" x14ac:dyDescent="0.25">
      <c r="A42" s="1">
        <v>44652</v>
      </c>
      <c r="D42" s="5">
        <f t="shared" si="8"/>
        <v>10404</v>
      </c>
      <c r="E42" s="4">
        <v>15000</v>
      </c>
      <c r="F42" s="6">
        <v>3</v>
      </c>
      <c r="G42" s="4">
        <f t="shared" si="3"/>
        <v>45000</v>
      </c>
      <c r="H42">
        <f t="shared" si="6"/>
        <v>0.69189696618401664</v>
      </c>
      <c r="I42" s="4">
        <f t="shared" si="9"/>
        <v>0</v>
      </c>
      <c r="J42" s="4">
        <f t="shared" si="9"/>
        <v>0</v>
      </c>
      <c r="K42" s="12">
        <f t="shared" si="4"/>
        <v>0.99529280145095256</v>
      </c>
      <c r="L42" s="4">
        <f t="shared" si="10"/>
        <v>7164.6112860816856</v>
      </c>
      <c r="M42" s="4">
        <f t="shared" si="11"/>
        <v>30988.80314049172</v>
      </c>
      <c r="N42" s="8">
        <f t="shared" si="5"/>
        <v>23824.191854410034</v>
      </c>
      <c r="O42" s="8">
        <f t="shared" si="7"/>
        <v>-1241807.8147760688</v>
      </c>
    </row>
    <row r="43" spans="1:15" x14ac:dyDescent="0.25">
      <c r="A43" s="1">
        <v>44682</v>
      </c>
      <c r="D43" s="5">
        <f t="shared" si="8"/>
        <v>10404</v>
      </c>
      <c r="E43" s="4">
        <v>15000</v>
      </c>
      <c r="F43" s="6">
        <v>3</v>
      </c>
      <c r="G43" s="4">
        <f t="shared" si="3"/>
        <v>45000</v>
      </c>
      <c r="H43">
        <f t="shared" si="6"/>
        <v>0.68539341003744358</v>
      </c>
      <c r="I43" s="4">
        <f t="shared" si="9"/>
        <v>0</v>
      </c>
      <c r="J43" s="4">
        <f t="shared" si="9"/>
        <v>0</v>
      </c>
      <c r="K43" s="12">
        <f t="shared" si="4"/>
        <v>0.99529280145095256</v>
      </c>
      <c r="L43" s="4">
        <f t="shared" si="10"/>
        <v>7097.2667910994505</v>
      </c>
      <c r="M43" s="4">
        <f t="shared" si="11"/>
        <v>30697.520722748486</v>
      </c>
      <c r="N43" s="8">
        <f t="shared" si="5"/>
        <v>23600.253931649037</v>
      </c>
      <c r="O43" s="8">
        <f t="shared" si="7"/>
        <v>-1218207.5608444198</v>
      </c>
    </row>
    <row r="44" spans="1:15" x14ac:dyDescent="0.25">
      <c r="A44" s="1">
        <v>44713</v>
      </c>
      <c r="D44" s="5">
        <f t="shared" si="8"/>
        <v>10404</v>
      </c>
      <c r="E44" s="4">
        <v>15000</v>
      </c>
      <c r="F44" s="6">
        <v>3</v>
      </c>
      <c r="G44" s="4">
        <f t="shared" si="3"/>
        <v>45000</v>
      </c>
      <c r="H44">
        <f t="shared" si="6"/>
        <v>0.67895098473060367</v>
      </c>
      <c r="I44" s="4">
        <f t="shared" si="9"/>
        <v>0</v>
      </c>
      <c r="J44" s="4">
        <f t="shared" si="9"/>
        <v>0</v>
      </c>
      <c r="K44" s="12">
        <f t="shared" si="4"/>
        <v>0.99529280145095256</v>
      </c>
      <c r="L44" s="4">
        <f t="shared" si="10"/>
        <v>7030.5553075707776</v>
      </c>
      <c r="M44" s="4">
        <f t="shared" si="11"/>
        <v>30408.976243818244</v>
      </c>
      <c r="N44" s="8">
        <f t="shared" si="5"/>
        <v>23378.420936247465</v>
      </c>
      <c r="O44" s="8">
        <f t="shared" si="7"/>
        <v>-1194829.1399081722</v>
      </c>
    </row>
    <row r="45" spans="1:15" x14ac:dyDescent="0.25">
      <c r="A45" s="1">
        <v>44743</v>
      </c>
      <c r="D45" s="5">
        <f t="shared" si="8"/>
        <v>10404</v>
      </c>
      <c r="E45" s="4">
        <v>15000</v>
      </c>
      <c r="F45" s="6">
        <v>3</v>
      </c>
      <c r="G45" s="4">
        <f t="shared" si="3"/>
        <v>45000</v>
      </c>
      <c r="H45">
        <f t="shared" si="6"/>
        <v>0.67256911565792987</v>
      </c>
      <c r="I45" s="4">
        <f t="shared" si="9"/>
        <v>0</v>
      </c>
      <c r="J45" s="4">
        <f t="shared" si="9"/>
        <v>0</v>
      </c>
      <c r="K45" s="12">
        <f t="shared" si="4"/>
        <v>0.99529280145095256</v>
      </c>
      <c r="L45" s="4">
        <f t="shared" si="10"/>
        <v>6964.4708854399059</v>
      </c>
      <c r="M45" s="4">
        <f t="shared" si="11"/>
        <v>30123.143968165685</v>
      </c>
      <c r="N45" s="8">
        <f t="shared" si="5"/>
        <v>23158.673082725778</v>
      </c>
      <c r="O45" s="8">
        <f t="shared" si="7"/>
        <v>-1171670.4668254463</v>
      </c>
    </row>
    <row r="46" spans="1:15" x14ac:dyDescent="0.25">
      <c r="A46" s="1">
        <v>44774</v>
      </c>
      <c r="D46" s="5">
        <f t="shared" si="8"/>
        <v>10404</v>
      </c>
      <c r="E46" s="4">
        <v>15000</v>
      </c>
      <c r="F46" s="6">
        <v>3</v>
      </c>
      <c r="G46" s="4">
        <f t="shared" si="3"/>
        <v>45000</v>
      </c>
      <c r="H46">
        <f t="shared" si="6"/>
        <v>0.66624723361491911</v>
      </c>
      <c r="I46" s="4">
        <f t="shared" si="9"/>
        <v>0</v>
      </c>
      <c r="J46" s="4">
        <f t="shared" si="9"/>
        <v>0</v>
      </c>
      <c r="K46" s="12">
        <f t="shared" si="4"/>
        <v>0.99529280145095256</v>
      </c>
      <c r="L46" s="4">
        <f t="shared" si="10"/>
        <v>6899.0076305792309</v>
      </c>
      <c r="M46" s="4">
        <f t="shared" si="11"/>
        <v>29839.998402159305</v>
      </c>
      <c r="N46" s="8">
        <f t="shared" si="5"/>
        <v>22940.990771580073</v>
      </c>
      <c r="O46" s="8">
        <f t="shared" si="7"/>
        <v>-1148729.4760538663</v>
      </c>
    </row>
    <row r="47" spans="1:15" x14ac:dyDescent="0.25">
      <c r="A47" s="1">
        <v>44805</v>
      </c>
      <c r="D47" s="5">
        <f>D46*1.02</f>
        <v>10612.08</v>
      </c>
      <c r="E47" s="4">
        <v>15000</v>
      </c>
      <c r="F47" s="6">
        <v>3</v>
      </c>
      <c r="G47" s="4">
        <f t="shared" si="3"/>
        <v>45000</v>
      </c>
      <c r="H47">
        <f t="shared" si="6"/>
        <v>0.65998477474736394</v>
      </c>
      <c r="I47" s="4">
        <f t="shared" si="9"/>
        <v>0</v>
      </c>
      <c r="J47" s="4">
        <f t="shared" si="9"/>
        <v>0</v>
      </c>
      <c r="K47" s="12">
        <f t="shared" si="4"/>
        <v>0.99529280145095256</v>
      </c>
      <c r="L47" s="4">
        <f t="shared" si="10"/>
        <v>6970.8428983488748</v>
      </c>
      <c r="M47" s="4">
        <f t="shared" si="11"/>
        <v>29559.51429179759</v>
      </c>
      <c r="N47" s="8">
        <f t="shared" si="5"/>
        <v>22588.671393448716</v>
      </c>
      <c r="O47" s="8">
        <f t="shared" si="7"/>
        <v>-1126140.8046604176</v>
      </c>
    </row>
    <row r="48" spans="1:15" x14ac:dyDescent="0.25">
      <c r="A48" s="1">
        <v>44835</v>
      </c>
      <c r="D48" s="5">
        <f t="shared" si="8"/>
        <v>10612.08</v>
      </c>
      <c r="E48" s="4">
        <v>15000</v>
      </c>
      <c r="F48" s="6">
        <v>3</v>
      </c>
      <c r="G48" s="4">
        <f t="shared" si="3"/>
        <v>45000</v>
      </c>
      <c r="H48">
        <f t="shared" si="6"/>
        <v>0.65378118050106204</v>
      </c>
      <c r="I48" s="4">
        <f t="shared" si="9"/>
        <v>0</v>
      </c>
      <c r="J48" s="4">
        <f t="shared" si="9"/>
        <v>0</v>
      </c>
      <c r="K48" s="12">
        <f t="shared" si="4"/>
        <v>0.99529280145095256</v>
      </c>
      <c r="L48" s="4">
        <f t="shared" si="10"/>
        <v>6905.3197491025521</v>
      </c>
      <c r="M48" s="4">
        <f t="shared" si="11"/>
        <v>29281.666620456581</v>
      </c>
      <c r="N48" s="8">
        <f t="shared" si="5"/>
        <v>22376.346871354028</v>
      </c>
      <c r="O48" s="8">
        <f t="shared" si="7"/>
        <v>-1103764.4577890637</v>
      </c>
    </row>
    <row r="49" spans="1:15" x14ac:dyDescent="0.25">
      <c r="A49" s="1">
        <v>44866</v>
      </c>
      <c r="D49" s="5">
        <f t="shared" si="8"/>
        <v>10612.08</v>
      </c>
      <c r="E49" s="4">
        <v>15000</v>
      </c>
      <c r="F49" s="6">
        <v>3</v>
      </c>
      <c r="G49" s="4">
        <f t="shared" si="3"/>
        <v>45000</v>
      </c>
      <c r="H49">
        <f t="shared" si="6"/>
        <v>0.64763589757199846</v>
      </c>
      <c r="I49" s="4">
        <f t="shared" si="9"/>
        <v>0</v>
      </c>
      <c r="J49" s="4">
        <f t="shared" si="9"/>
        <v>0</v>
      </c>
      <c r="K49" s="12">
        <f t="shared" si="4"/>
        <v>0.99529280145095256</v>
      </c>
      <c r="L49" s="4">
        <f t="shared" si="10"/>
        <v>6840.4124913846681</v>
      </c>
      <c r="M49" s="4">
        <f t="shared" si="11"/>
        <v>29006.430606658643</v>
      </c>
      <c r="N49" s="8">
        <f t="shared" si="5"/>
        <v>22166.018115273975</v>
      </c>
      <c r="O49" s="8">
        <f t="shared" si="7"/>
        <v>-1081598.4396737898</v>
      </c>
    </row>
    <row r="50" spans="1:15" x14ac:dyDescent="0.25">
      <c r="A50" s="1">
        <v>44896</v>
      </c>
      <c r="D50" s="5">
        <f t="shared" si="8"/>
        <v>10612.08</v>
      </c>
      <c r="E50" s="4">
        <v>15000</v>
      </c>
      <c r="F50" s="6">
        <v>3</v>
      </c>
      <c r="G50" s="4">
        <f t="shared" si="3"/>
        <v>45000</v>
      </c>
      <c r="H50">
        <f t="shared" si="6"/>
        <v>0.64154837785699581</v>
      </c>
      <c r="I50" s="4">
        <f t="shared" si="9"/>
        <v>0</v>
      </c>
      <c r="J50" s="4">
        <f t="shared" si="9"/>
        <v>0</v>
      </c>
      <c r="K50" s="12">
        <f t="shared" si="4"/>
        <v>0.99529280145095256</v>
      </c>
      <c r="L50" s="4">
        <f t="shared" si="10"/>
        <v>6776.1153360599419</v>
      </c>
      <c r="M50" s="4">
        <f t="shared" si="11"/>
        <v>28733.781701862164</v>
      </c>
      <c r="N50" s="8">
        <f t="shared" si="5"/>
        <v>21957.666365802223</v>
      </c>
      <c r="O50" s="8">
        <f t="shared" si="7"/>
        <v>-1059640.7733079875</v>
      </c>
    </row>
    <row r="51" spans="1:15" x14ac:dyDescent="0.25">
      <c r="A51" s="1">
        <v>44927</v>
      </c>
      <c r="D51" s="5">
        <f t="shared" si="8"/>
        <v>10612.08</v>
      </c>
      <c r="E51" s="4">
        <v>15000</v>
      </c>
      <c r="F51" s="15">
        <f>F50*1.05</f>
        <v>3.1500000000000004</v>
      </c>
      <c r="G51" s="4">
        <f t="shared" si="3"/>
        <v>47250.000000000007</v>
      </c>
      <c r="H51">
        <f t="shared" si="6"/>
        <v>0.63551807840482821</v>
      </c>
      <c r="I51" s="4">
        <f t="shared" si="9"/>
        <v>0</v>
      </c>
      <c r="J51" s="4">
        <f t="shared" si="9"/>
        <v>0</v>
      </c>
      <c r="K51" s="12">
        <f t="shared" si="4"/>
        <v>0.99529280145095256</v>
      </c>
      <c r="L51" s="4">
        <f t="shared" si="10"/>
        <v>6712.4225484086664</v>
      </c>
      <c r="M51" s="4">
        <f t="shared" si="11"/>
        <v>29886.880367685648</v>
      </c>
      <c r="N51" s="8">
        <f t="shared" si="5"/>
        <v>23174.45781927698</v>
      </c>
      <c r="O51" s="8">
        <f t="shared" si="7"/>
        <v>-1036466.3154887105</v>
      </c>
    </row>
    <row r="52" spans="1:15" x14ac:dyDescent="0.25">
      <c r="A52" s="1">
        <v>44958</v>
      </c>
      <c r="D52" s="5">
        <f t="shared" si="8"/>
        <v>10612.08</v>
      </c>
      <c r="E52" s="4">
        <v>15000</v>
      </c>
      <c r="F52" s="15">
        <f t="shared" ref="F52:F98" si="12">F51</f>
        <v>3.1500000000000004</v>
      </c>
      <c r="G52" s="4">
        <f t="shared" si="3"/>
        <v>47250.000000000007</v>
      </c>
      <c r="H52">
        <f t="shared" si="6"/>
        <v>0.62954446136779552</v>
      </c>
      <c r="I52" s="4">
        <f t="shared" si="9"/>
        <v>0</v>
      </c>
      <c r="J52" s="4">
        <f t="shared" si="9"/>
        <v>0</v>
      </c>
      <c r="K52" s="12">
        <f t="shared" si="4"/>
        <v>0.99529280145095256</v>
      </c>
      <c r="L52" s="4">
        <f t="shared" si="10"/>
        <v>6649.3284476152112</v>
      </c>
      <c r="M52" s="4">
        <f t="shared" si="11"/>
        <v>29605.955585504333</v>
      </c>
      <c r="N52" s="8">
        <f t="shared" si="5"/>
        <v>22956.627137889122</v>
      </c>
      <c r="O52" s="8">
        <f t="shared" si="7"/>
        <v>-1013509.6883508214</v>
      </c>
    </row>
    <row r="53" spans="1:15" x14ac:dyDescent="0.25">
      <c r="A53" s="1">
        <v>44986</v>
      </c>
      <c r="D53" s="5">
        <f t="shared" si="8"/>
        <v>10612.08</v>
      </c>
      <c r="E53" s="4">
        <v>15000</v>
      </c>
      <c r="F53" s="15">
        <f t="shared" si="12"/>
        <v>3.1500000000000004</v>
      </c>
      <c r="G53" s="4">
        <f t="shared" si="3"/>
        <v>47250.000000000007</v>
      </c>
      <c r="H53">
        <f t="shared" si="6"/>
        <v>0.62362699395375187</v>
      </c>
      <c r="I53" s="4">
        <f t="shared" si="9"/>
        <v>0</v>
      </c>
      <c r="J53" s="4">
        <f t="shared" si="9"/>
        <v>0</v>
      </c>
      <c r="K53" s="12">
        <f t="shared" si="4"/>
        <v>0.99529280145095256</v>
      </c>
      <c r="L53" s="4">
        <f t="shared" si="10"/>
        <v>6586.8274062613609</v>
      </c>
      <c r="M53" s="4">
        <f t="shared" si="11"/>
        <v>29327.67138448347</v>
      </c>
      <c r="N53" s="8">
        <f t="shared" si="5"/>
        <v>22740.84397822211</v>
      </c>
      <c r="O53" s="8">
        <f t="shared" si="7"/>
        <v>-990768.84437259927</v>
      </c>
    </row>
    <row r="54" spans="1:15" x14ac:dyDescent="0.25">
      <c r="A54" s="1">
        <v>45017</v>
      </c>
      <c r="D54" s="5">
        <f t="shared" si="8"/>
        <v>10612.08</v>
      </c>
      <c r="E54" s="4">
        <v>15000</v>
      </c>
      <c r="F54" s="15">
        <f t="shared" si="12"/>
        <v>3.1500000000000004</v>
      </c>
      <c r="G54" s="4">
        <f t="shared" si="3"/>
        <v>47250.000000000007</v>
      </c>
      <c r="H54">
        <f t="shared" si="6"/>
        <v>0.61776514837858554</v>
      </c>
      <c r="I54" s="4">
        <f t="shared" si="9"/>
        <v>0</v>
      </c>
      <c r="J54" s="4">
        <f t="shared" si="9"/>
        <v>0</v>
      </c>
      <c r="K54" s="12">
        <f t="shared" si="4"/>
        <v>0.99529280145095256</v>
      </c>
      <c r="L54" s="4">
        <f t="shared" si="10"/>
        <v>6524.9138498243847</v>
      </c>
      <c r="M54" s="4">
        <f t="shared" si="11"/>
        <v>29052.002944210959</v>
      </c>
      <c r="N54" s="8">
        <f t="shared" si="5"/>
        <v>22527.089094386574</v>
      </c>
      <c r="O54" s="8">
        <f t="shared" si="7"/>
        <v>-968241.75527821272</v>
      </c>
    </row>
    <row r="55" spans="1:15" x14ac:dyDescent="0.25">
      <c r="A55" s="1">
        <v>45047</v>
      </c>
      <c r="D55" s="5">
        <f t="shared" si="8"/>
        <v>10612.08</v>
      </c>
      <c r="E55" s="4">
        <v>15000</v>
      </c>
      <c r="F55" s="15">
        <f t="shared" si="12"/>
        <v>3.1500000000000004</v>
      </c>
      <c r="G55" s="4">
        <f t="shared" si="3"/>
        <v>47250.000000000007</v>
      </c>
      <c r="H55">
        <f t="shared" si="6"/>
        <v>0.61195840181914529</v>
      </c>
      <c r="I55" s="4">
        <f t="shared" si="9"/>
        <v>0</v>
      </c>
      <c r="J55" s="4">
        <f t="shared" si="9"/>
        <v>0</v>
      </c>
      <c r="K55" s="12">
        <f t="shared" si="4"/>
        <v>0.99529280145095256</v>
      </c>
      <c r="L55" s="4">
        <f t="shared" si="10"/>
        <v>6463.5822561798495</v>
      </c>
      <c r="M55" s="4">
        <f t="shared" si="11"/>
        <v>28778.925677576677</v>
      </c>
      <c r="N55" s="8">
        <f t="shared" si="5"/>
        <v>22315.343421396828</v>
      </c>
      <c r="O55" s="8">
        <f t="shared" si="7"/>
        <v>-945926.41185681592</v>
      </c>
    </row>
    <row r="56" spans="1:15" x14ac:dyDescent="0.25">
      <c r="A56" s="1">
        <v>45078</v>
      </c>
      <c r="D56" s="5">
        <f t="shared" si="8"/>
        <v>10612.08</v>
      </c>
      <c r="E56" s="4">
        <v>15000</v>
      </c>
      <c r="F56" s="15">
        <f t="shared" si="12"/>
        <v>3.1500000000000004</v>
      </c>
      <c r="G56" s="4">
        <f t="shared" si="3"/>
        <v>47250.000000000007</v>
      </c>
      <c r="H56">
        <f t="shared" si="6"/>
        <v>0.60620623636660964</v>
      </c>
      <c r="I56" s="4">
        <f t="shared" si="9"/>
        <v>0</v>
      </c>
      <c r="J56" s="4">
        <f t="shared" si="9"/>
        <v>0</v>
      </c>
      <c r="K56" s="12">
        <f t="shared" si="4"/>
        <v>0.99529280145095256</v>
      </c>
      <c r="L56" s="4">
        <f t="shared" si="10"/>
        <v>6402.8271551090929</v>
      </c>
      <c r="M56" s="4">
        <f t="shared" si="11"/>
        <v>28508.415228579572</v>
      </c>
      <c r="N56" s="8">
        <f t="shared" si="5"/>
        <v>22105.588073470477</v>
      </c>
      <c r="O56" s="8">
        <f t="shared" si="7"/>
        <v>-923820.8237833454</v>
      </c>
    </row>
    <row r="57" spans="1:15" x14ac:dyDescent="0.25">
      <c r="A57" s="1">
        <v>45108</v>
      </c>
      <c r="D57" s="5">
        <f t="shared" si="8"/>
        <v>10612.08</v>
      </c>
      <c r="E57" s="4">
        <v>15000</v>
      </c>
      <c r="F57" s="15">
        <f t="shared" si="12"/>
        <v>3.1500000000000004</v>
      </c>
      <c r="G57" s="4">
        <f t="shared" si="3"/>
        <v>47250.000000000007</v>
      </c>
      <c r="H57">
        <f t="shared" si="6"/>
        <v>0.60050813898029376</v>
      </c>
      <c r="I57" s="4">
        <f t="shared" si="9"/>
        <v>0</v>
      </c>
      <c r="J57" s="4">
        <f t="shared" si="9"/>
        <v>0</v>
      </c>
      <c r="K57" s="12">
        <f t="shared" si="4"/>
        <v>0.99529280145095256</v>
      </c>
      <c r="L57" s="4">
        <f t="shared" si="10"/>
        <v>6342.643127811335</v>
      </c>
      <c r="M57" s="4">
        <f t="shared" si="11"/>
        <v>28240.447470155297</v>
      </c>
      <c r="N57" s="8">
        <f t="shared" si="5"/>
        <v>21897.804342343963</v>
      </c>
      <c r="O57" s="8">
        <f t="shared" si="7"/>
        <v>-901923.01944100147</v>
      </c>
    </row>
    <row r="58" spans="1:15" x14ac:dyDescent="0.25">
      <c r="A58" s="1">
        <v>45139</v>
      </c>
      <c r="D58" s="5">
        <f t="shared" si="8"/>
        <v>10612.08</v>
      </c>
      <c r="E58" s="4">
        <v>15000</v>
      </c>
      <c r="F58" s="15">
        <f t="shared" si="12"/>
        <v>3.1500000000000004</v>
      </c>
      <c r="G58" s="4">
        <f t="shared" si="3"/>
        <v>47250.000000000007</v>
      </c>
      <c r="H58">
        <f t="shared" si="6"/>
        <v>0.59486360144189132</v>
      </c>
      <c r="I58" s="4">
        <f t="shared" si="9"/>
        <v>0</v>
      </c>
      <c r="J58" s="4">
        <f t="shared" si="9"/>
        <v>0</v>
      </c>
      <c r="K58" s="12">
        <f t="shared" si="4"/>
        <v>0.99529280145095256</v>
      </c>
      <c r="L58" s="4">
        <f t="shared" si="10"/>
        <v>6283.0248064203633</v>
      </c>
      <c r="M58" s="4">
        <f t="shared" si="11"/>
        <v>27974.998502024318</v>
      </c>
      <c r="N58" s="8">
        <f t="shared" si="5"/>
        <v>21691.973695603956</v>
      </c>
      <c r="O58" s="8">
        <f t="shared" si="7"/>
        <v>-880231.04574539745</v>
      </c>
    </row>
    <row r="59" spans="1:15" x14ac:dyDescent="0.25">
      <c r="A59" s="1">
        <v>45170</v>
      </c>
      <c r="D59" s="5">
        <f>D58*1.02</f>
        <v>10824.321599999999</v>
      </c>
      <c r="E59" s="4">
        <v>15000</v>
      </c>
      <c r="F59" s="15">
        <f t="shared" si="12"/>
        <v>3.1500000000000004</v>
      </c>
      <c r="G59" s="4">
        <f t="shared" si="3"/>
        <v>47250.000000000007</v>
      </c>
      <c r="H59">
        <f t="shared" si="6"/>
        <v>0.58927212031014564</v>
      </c>
      <c r="I59" s="4">
        <f t="shared" si="9"/>
        <v>0</v>
      </c>
      <c r="J59" s="4">
        <f t="shared" si="9"/>
        <v>0</v>
      </c>
      <c r="K59" s="12">
        <f t="shared" si="4"/>
        <v>0.99529280145095256</v>
      </c>
      <c r="L59" s="4">
        <f t="shared" si="10"/>
        <v>6348.4462109962888</v>
      </c>
      <c r="M59" s="4">
        <f t="shared" si="11"/>
        <v>27712.044648560211</v>
      </c>
      <c r="N59" s="8">
        <f t="shared" si="5"/>
        <v>21363.598437563924</v>
      </c>
      <c r="O59" s="8">
        <f t="shared" si="7"/>
        <v>-858867.44730783347</v>
      </c>
    </row>
    <row r="60" spans="1:15" x14ac:dyDescent="0.25">
      <c r="A60" s="1">
        <v>45200</v>
      </c>
      <c r="D60" s="5">
        <f t="shared" si="8"/>
        <v>10824.321599999999</v>
      </c>
      <c r="E60" s="4">
        <v>15000</v>
      </c>
      <c r="F60" s="15">
        <f t="shared" si="12"/>
        <v>3.1500000000000004</v>
      </c>
      <c r="G60" s="4">
        <f t="shared" si="3"/>
        <v>47250.000000000007</v>
      </c>
      <c r="H60">
        <f t="shared" si="6"/>
        <v>0.5837331968759476</v>
      </c>
      <c r="I60" s="4">
        <f t="shared" si="9"/>
        <v>0</v>
      </c>
      <c r="J60" s="4">
        <f t="shared" si="9"/>
        <v>0</v>
      </c>
      <c r="K60" s="12">
        <f t="shared" si="4"/>
        <v>0.99529280145095256</v>
      </c>
      <c r="L60" s="4">
        <f t="shared" si="10"/>
        <v>6288.7733429326745</v>
      </c>
      <c r="M60" s="4">
        <f t="shared" si="11"/>
        <v>27451.562456678021</v>
      </c>
      <c r="N60" s="8">
        <f t="shared" si="5"/>
        <v>21162.789113745348</v>
      </c>
      <c r="O60" s="8">
        <f t="shared" si="7"/>
        <v>-837704.65819408814</v>
      </c>
    </row>
    <row r="61" spans="1:15" x14ac:dyDescent="0.25">
      <c r="A61" s="1">
        <v>45231</v>
      </c>
      <c r="D61" s="5">
        <f t="shared" si="8"/>
        <v>10824.321599999999</v>
      </c>
      <c r="E61" s="4">
        <v>15000</v>
      </c>
      <c r="F61" s="15">
        <f t="shared" si="12"/>
        <v>3.1500000000000004</v>
      </c>
      <c r="G61" s="4">
        <f t="shared" si="3"/>
        <v>47250.000000000007</v>
      </c>
      <c r="H61">
        <f t="shared" si="6"/>
        <v>0.57824633711785511</v>
      </c>
      <c r="I61" s="4">
        <f t="shared" si="9"/>
        <v>0</v>
      </c>
      <c r="J61" s="4">
        <f t="shared" si="9"/>
        <v>0</v>
      </c>
      <c r="K61" s="12">
        <f t="shared" si="4"/>
        <v>0.99529280145095256</v>
      </c>
      <c r="L61" s="4">
        <f t="shared" si="10"/>
        <v>6229.6613760824584</v>
      </c>
      <c r="M61" s="4">
        <f t="shared" si="11"/>
        <v>27193.52869374245</v>
      </c>
      <c r="N61" s="8">
        <f t="shared" si="5"/>
        <v>20963.867317659991</v>
      </c>
      <c r="O61" s="8">
        <f t="shared" si="7"/>
        <v>-816740.79087642813</v>
      </c>
    </row>
    <row r="62" spans="1:15" x14ac:dyDescent="0.25">
      <c r="A62" s="1">
        <v>45261</v>
      </c>
      <c r="D62" s="5">
        <f t="shared" si="8"/>
        <v>10824.321599999999</v>
      </c>
      <c r="E62" s="4">
        <v>15000</v>
      </c>
      <c r="F62" s="15">
        <f t="shared" si="12"/>
        <v>3.1500000000000004</v>
      </c>
      <c r="G62" s="4">
        <f t="shared" si="3"/>
        <v>47250.000000000007</v>
      </c>
      <c r="H62">
        <f t="shared" si="6"/>
        <v>0.57281105165803126</v>
      </c>
      <c r="I62" s="4">
        <f t="shared" si="9"/>
        <v>0</v>
      </c>
      <c r="J62" s="4">
        <f t="shared" si="9"/>
        <v>0</v>
      </c>
      <c r="K62" s="12">
        <f t="shared" si="4"/>
        <v>0.99529280145095256</v>
      </c>
      <c r="L62" s="4">
        <f t="shared" si="10"/>
        <v>6171.1050381974392</v>
      </c>
      <c r="M62" s="4">
        <f t="shared" si="11"/>
        <v>26937.920345495746</v>
      </c>
      <c r="N62" s="8">
        <f t="shared" si="5"/>
        <v>20766.815307298308</v>
      </c>
      <c r="O62" s="8">
        <f t="shared" si="7"/>
        <v>-795973.97556912981</v>
      </c>
    </row>
    <row r="63" spans="1:15" x14ac:dyDescent="0.25">
      <c r="A63" s="1">
        <v>45292</v>
      </c>
      <c r="D63" s="5">
        <f t="shared" si="8"/>
        <v>10824.321599999999</v>
      </c>
      <c r="E63" s="4">
        <v>15000</v>
      </c>
      <c r="F63" s="15">
        <f>F62*1.05</f>
        <v>3.3075000000000006</v>
      </c>
      <c r="G63" s="4">
        <f t="shared" si="3"/>
        <v>49612.500000000007</v>
      </c>
      <c r="H63">
        <f t="shared" si="6"/>
        <v>0.56742685571859597</v>
      </c>
      <c r="I63" s="4">
        <f t="shared" si="9"/>
        <v>0</v>
      </c>
      <c r="J63" s="4">
        <f t="shared" si="9"/>
        <v>0</v>
      </c>
      <c r="K63" s="12">
        <f t="shared" si="4"/>
        <v>0.99529280145095256</v>
      </c>
      <c r="L63" s="4">
        <f t="shared" si="10"/>
        <v>6113.0991065864555</v>
      </c>
      <c r="M63" s="4">
        <f t="shared" si="11"/>
        <v>28018.950344705263</v>
      </c>
      <c r="N63" s="8">
        <f t="shared" si="5"/>
        <v>21905.851238118808</v>
      </c>
      <c r="O63" s="8">
        <f t="shared" si="7"/>
        <v>-774068.12433101097</v>
      </c>
    </row>
    <row r="64" spans="1:15" x14ac:dyDescent="0.25">
      <c r="A64" s="1">
        <v>45323</v>
      </c>
      <c r="D64" s="5">
        <f t="shared" si="8"/>
        <v>10824.321599999999</v>
      </c>
      <c r="E64" s="4">
        <v>15000</v>
      </c>
      <c r="F64" s="15">
        <f t="shared" si="12"/>
        <v>3.3075000000000006</v>
      </c>
      <c r="G64" s="4">
        <f t="shared" si="3"/>
        <v>49612.500000000007</v>
      </c>
      <c r="H64">
        <f t="shared" si="6"/>
        <v>0.5620932690783883</v>
      </c>
      <c r="I64" s="4">
        <f t="shared" si="9"/>
        <v>0</v>
      </c>
      <c r="J64" s="4">
        <f t="shared" si="9"/>
        <v>0</v>
      </c>
      <c r="K64" s="12">
        <f t="shared" si="4"/>
        <v>0.99529280145095256</v>
      </c>
      <c r="L64" s="4">
        <f t="shared" si="10"/>
        <v>6055.6384076495615</v>
      </c>
      <c r="M64" s="4">
        <f t="shared" si="11"/>
        <v>27755.583361410281</v>
      </c>
      <c r="N64" s="8">
        <f t="shared" si="5"/>
        <v>21699.944953760722</v>
      </c>
      <c r="O64" s="8">
        <f t="shared" si="7"/>
        <v>-752368.17937725026</v>
      </c>
    </row>
    <row r="65" spans="1:15" x14ac:dyDescent="0.25">
      <c r="A65" s="1">
        <v>45352</v>
      </c>
      <c r="D65" s="5">
        <f t="shared" si="8"/>
        <v>10824.321599999999</v>
      </c>
      <c r="E65" s="4">
        <v>15000</v>
      </c>
      <c r="F65" s="15">
        <f t="shared" si="12"/>
        <v>3.3075000000000006</v>
      </c>
      <c r="G65" s="4">
        <f t="shared" si="3"/>
        <v>49612.500000000007</v>
      </c>
      <c r="H65">
        <f t="shared" si="6"/>
        <v>0.55680981603013502</v>
      </c>
      <c r="I65" s="4">
        <f t="shared" si="9"/>
        <v>0</v>
      </c>
      <c r="J65" s="4">
        <f t="shared" si="9"/>
        <v>0</v>
      </c>
      <c r="K65" s="12">
        <f t="shared" si="4"/>
        <v>0.99529280145095256</v>
      </c>
      <c r="L65" s="4">
        <f t="shared" si="10"/>
        <v>5998.7178164165898</v>
      </c>
      <c r="M65" s="4">
        <f t="shared" si="11"/>
        <v>27494.691922953225</v>
      </c>
      <c r="N65" s="8">
        <f t="shared" si="5"/>
        <v>21495.974106536636</v>
      </c>
      <c r="O65" s="8">
        <f t="shared" si="7"/>
        <v>-730872.20527071366</v>
      </c>
    </row>
    <row r="66" spans="1:15" x14ac:dyDescent="0.25">
      <c r="A66" s="1">
        <v>45383</v>
      </c>
      <c r="D66" s="5">
        <f t="shared" si="8"/>
        <v>10824.321599999999</v>
      </c>
      <c r="E66" s="4">
        <v>15000</v>
      </c>
      <c r="F66" s="15">
        <f t="shared" si="12"/>
        <v>3.3075000000000006</v>
      </c>
      <c r="G66" s="4">
        <f t="shared" si="3"/>
        <v>49612.500000000007</v>
      </c>
      <c r="H66">
        <f t="shared" si="6"/>
        <v>0.55157602533802219</v>
      </c>
      <c r="I66" s="4">
        <f t="shared" si="9"/>
        <v>0</v>
      </c>
      <c r="J66" s="4">
        <f t="shared" si="9"/>
        <v>0</v>
      </c>
      <c r="K66" s="12">
        <f t="shared" si="4"/>
        <v>0.99529280145095256</v>
      </c>
      <c r="L66" s="4">
        <f t="shared" si="10"/>
        <v>5942.3322560900579</v>
      </c>
      <c r="M66" s="4">
        <f t="shared" si="11"/>
        <v>27236.252760197745</v>
      </c>
      <c r="N66" s="8">
        <f t="shared" si="5"/>
        <v>21293.920504107686</v>
      </c>
      <c r="O66" s="8">
        <f t="shared" si="7"/>
        <v>-709578.28476660594</v>
      </c>
    </row>
    <row r="67" spans="1:15" x14ac:dyDescent="0.25">
      <c r="A67" s="1">
        <v>45413</v>
      </c>
      <c r="D67" s="5">
        <f t="shared" si="8"/>
        <v>10824.321599999999</v>
      </c>
      <c r="E67" s="4">
        <v>15000</v>
      </c>
      <c r="F67" s="15">
        <f t="shared" si="12"/>
        <v>3.3075000000000006</v>
      </c>
      <c r="G67" s="4">
        <f t="shared" si="3"/>
        <v>49612.500000000007</v>
      </c>
      <c r="H67">
        <f t="shared" si="6"/>
        <v>0.54639143019566483</v>
      </c>
      <c r="I67" s="4">
        <f t="shared" ref="I67:J98" si="13">B67*$H67</f>
        <v>0</v>
      </c>
      <c r="J67" s="4">
        <f t="shared" si="13"/>
        <v>0</v>
      </c>
      <c r="K67" s="12">
        <f t="shared" si="4"/>
        <v>0.99529280145095256</v>
      </c>
      <c r="L67" s="4">
        <f t="shared" ref="L67:L98" si="14">D67*$H67*$K67</f>
        <v>5886.4766975923549</v>
      </c>
      <c r="M67" s="4">
        <f t="shared" ref="M67:M98" si="15">G67*$H67*K67</f>
        <v>26980.242822728102</v>
      </c>
      <c r="N67" s="8">
        <f t="shared" si="5"/>
        <v>21093.766125135746</v>
      </c>
      <c r="O67" s="8">
        <f t="shared" si="7"/>
        <v>-688484.51864147023</v>
      </c>
    </row>
    <row r="68" spans="1:15" x14ac:dyDescent="0.25">
      <c r="A68" s="1">
        <v>45444</v>
      </c>
      <c r="D68" s="5">
        <f t="shared" si="8"/>
        <v>10824.321599999999</v>
      </c>
      <c r="E68" s="4">
        <v>15000</v>
      </c>
      <c r="F68" s="15">
        <f t="shared" si="12"/>
        <v>3.3075000000000006</v>
      </c>
      <c r="G68" s="4">
        <f t="shared" ref="G68:G131" si="16">E68*F68</f>
        <v>49612.500000000007</v>
      </c>
      <c r="H68">
        <f t="shared" si="6"/>
        <v>0.54125556818447229</v>
      </c>
      <c r="I68" s="4">
        <f t="shared" si="13"/>
        <v>0</v>
      </c>
      <c r="J68" s="4">
        <f t="shared" si="13"/>
        <v>0</v>
      </c>
      <c r="K68" s="12">
        <f t="shared" ref="K68:K131" si="17">(((1+$B$1)^(1/12)-1)/(1+$B$1)^(1/12))/(LN(1+$B$1)/12)</f>
        <v>0.99529280145095256</v>
      </c>
      <c r="L68" s="4">
        <f t="shared" si="14"/>
        <v>5831.1461591172038</v>
      </c>
      <c r="M68" s="4">
        <f t="shared" si="15"/>
        <v>26726.639276793318</v>
      </c>
      <c r="N68" s="8">
        <f t="shared" ref="N68:N131" si="18">M68-SUM(I68,J68,L68)</f>
        <v>20895.493117676113</v>
      </c>
      <c r="O68" s="8">
        <f t="shared" si="7"/>
        <v>-667589.02552379412</v>
      </c>
    </row>
    <row r="69" spans="1:15" x14ac:dyDescent="0.25">
      <c r="A69" s="1">
        <v>45474</v>
      </c>
      <c r="D69" s="5">
        <f t="shared" si="8"/>
        <v>10824.321599999999</v>
      </c>
      <c r="E69" s="4">
        <v>15000</v>
      </c>
      <c r="F69" s="15">
        <f t="shared" si="12"/>
        <v>3.3075000000000006</v>
      </c>
      <c r="G69" s="4">
        <f t="shared" si="16"/>
        <v>49612.500000000007</v>
      </c>
      <c r="H69">
        <f t="shared" ref="H69:H132" si="19">H68*(1+$B$1)^(-1/12)</f>
        <v>0.53616798123240461</v>
      </c>
      <c r="I69" s="4">
        <f t="shared" si="13"/>
        <v>0</v>
      </c>
      <c r="J69" s="4">
        <f t="shared" si="13"/>
        <v>0</v>
      </c>
      <c r="K69" s="12">
        <f t="shared" si="17"/>
        <v>0.99529280145095256</v>
      </c>
      <c r="L69" s="4">
        <f t="shared" si="14"/>
        <v>5776.3357056853165</v>
      </c>
      <c r="M69" s="4">
        <f t="shared" si="15"/>
        <v>26475.419503270565</v>
      </c>
      <c r="N69" s="8">
        <f t="shared" si="18"/>
        <v>20699.083797585248</v>
      </c>
      <c r="O69" s="8">
        <f t="shared" ref="O69:O132" si="20">O68+N69</f>
        <v>-646889.9417262089</v>
      </c>
    </row>
    <row r="70" spans="1:15" x14ac:dyDescent="0.25">
      <c r="A70" s="1">
        <v>45505</v>
      </c>
      <c r="D70" s="5">
        <f t="shared" si="8"/>
        <v>10824.321599999999</v>
      </c>
      <c r="E70" s="4">
        <v>15000</v>
      </c>
      <c r="F70" s="15">
        <f t="shared" si="12"/>
        <v>3.3075000000000006</v>
      </c>
      <c r="G70" s="4">
        <f t="shared" si="16"/>
        <v>49612.500000000007</v>
      </c>
      <c r="H70">
        <f t="shared" si="19"/>
        <v>0.53112821557311674</v>
      </c>
      <c r="I70" s="4">
        <f t="shared" si="13"/>
        <v>0</v>
      </c>
      <c r="J70" s="4">
        <f t="shared" si="13"/>
        <v>0</v>
      </c>
      <c r="K70" s="12">
        <f t="shared" si="17"/>
        <v>0.99529280145095256</v>
      </c>
      <c r="L70" s="4">
        <f t="shared" si="14"/>
        <v>5722.0404487042533</v>
      </c>
      <c r="M70" s="4">
        <f t="shared" si="15"/>
        <v>26226.561095647772</v>
      </c>
      <c r="N70" s="8">
        <f t="shared" si="18"/>
        <v>20504.520646943518</v>
      </c>
      <c r="O70" s="8">
        <f t="shared" si="20"/>
        <v>-626385.42107926542</v>
      </c>
    </row>
    <row r="71" spans="1:15" x14ac:dyDescent="0.25">
      <c r="A71" s="1">
        <v>45536</v>
      </c>
      <c r="D71" s="5">
        <f>D70*1.02</f>
        <v>11040.808031999999</v>
      </c>
      <c r="E71" s="4">
        <v>15000</v>
      </c>
      <c r="F71" s="15">
        <f t="shared" si="12"/>
        <v>3.3075000000000006</v>
      </c>
      <c r="G71" s="4">
        <f t="shared" si="16"/>
        <v>49612.500000000007</v>
      </c>
      <c r="H71">
        <f t="shared" si="19"/>
        <v>0.52613582170548667</v>
      </c>
      <c r="I71" s="4">
        <f t="shared" si="13"/>
        <v>0</v>
      </c>
      <c r="J71" s="4">
        <f t="shared" si="13"/>
        <v>0</v>
      </c>
      <c r="K71" s="12">
        <f t="shared" si="17"/>
        <v>0.99529280145095256</v>
      </c>
      <c r="L71" s="4">
        <f t="shared" si="14"/>
        <v>5781.6206564430422</v>
      </c>
      <c r="M71" s="4">
        <f t="shared" si="15"/>
        <v>25980.041858025172</v>
      </c>
      <c r="N71" s="8">
        <f t="shared" si="18"/>
        <v>20198.421201582129</v>
      </c>
      <c r="O71" s="8">
        <f t="shared" si="20"/>
        <v>-606186.99987768324</v>
      </c>
    </row>
    <row r="72" spans="1:15" x14ac:dyDescent="0.25">
      <c r="A72" s="1">
        <v>45566</v>
      </c>
      <c r="D72" s="5">
        <f t="shared" si="8"/>
        <v>11040.808031999999</v>
      </c>
      <c r="E72" s="4">
        <v>15000</v>
      </c>
      <c r="F72" s="15">
        <f t="shared" si="12"/>
        <v>3.3075000000000006</v>
      </c>
      <c r="G72" s="4">
        <f t="shared" si="16"/>
        <v>49612.500000000007</v>
      </c>
      <c r="H72">
        <f t="shared" si="19"/>
        <v>0.52119035435352412</v>
      </c>
      <c r="I72" s="4">
        <f t="shared" si="13"/>
        <v>0</v>
      </c>
      <c r="J72" s="4">
        <f t="shared" si="13"/>
        <v>0</v>
      </c>
      <c r="K72" s="12">
        <f t="shared" si="17"/>
        <v>0.99529280145095256</v>
      </c>
      <c r="L72" s="4">
        <f t="shared" si="14"/>
        <v>5727.2757230279658</v>
      </c>
      <c r="M72" s="4">
        <f t="shared" si="15"/>
        <v>25735.839803135616</v>
      </c>
      <c r="N72" s="8">
        <f t="shared" si="18"/>
        <v>20008.564080107652</v>
      </c>
      <c r="O72" s="8">
        <f t="shared" si="20"/>
        <v>-586178.43579757563</v>
      </c>
    </row>
    <row r="73" spans="1:15" x14ac:dyDescent="0.25">
      <c r="A73" s="1">
        <v>45597</v>
      </c>
      <c r="D73" s="5">
        <f t="shared" si="8"/>
        <v>11040.808031999999</v>
      </c>
      <c r="E73" s="4">
        <v>15000</v>
      </c>
      <c r="F73" s="15">
        <f t="shared" si="12"/>
        <v>3.3075000000000006</v>
      </c>
      <c r="G73" s="4">
        <f t="shared" si="16"/>
        <v>49612.500000000007</v>
      </c>
      <c r="H73">
        <f t="shared" si="19"/>
        <v>0.5162913724266559</v>
      </c>
      <c r="I73" s="4">
        <f t="shared" si="13"/>
        <v>0</v>
      </c>
      <c r="J73" s="4">
        <f t="shared" si="13"/>
        <v>0</v>
      </c>
      <c r="K73" s="12">
        <f t="shared" si="17"/>
        <v>0.99529280145095256</v>
      </c>
      <c r="L73" s="4">
        <f t="shared" si="14"/>
        <v>5673.4416103608046</v>
      </c>
      <c r="M73" s="4">
        <f t="shared" si="15"/>
        <v>25493.933150383524</v>
      </c>
      <c r="N73" s="8">
        <f t="shared" si="18"/>
        <v>19820.491540022718</v>
      </c>
      <c r="O73" s="8">
        <f t="shared" si="20"/>
        <v>-566357.94425755297</v>
      </c>
    </row>
    <row r="74" spans="1:15" x14ac:dyDescent="0.25">
      <c r="A74" s="1">
        <v>45627</v>
      </c>
      <c r="D74" s="5">
        <f t="shared" si="8"/>
        <v>11040.808031999999</v>
      </c>
      <c r="E74" s="4">
        <v>15000</v>
      </c>
      <c r="F74" s="15">
        <f t="shared" si="12"/>
        <v>3.3075000000000006</v>
      </c>
      <c r="G74" s="4">
        <f t="shared" si="16"/>
        <v>49612.500000000007</v>
      </c>
      <c r="H74">
        <f t="shared" si="19"/>
        <v>0.51143843898038466</v>
      </c>
      <c r="I74" s="4">
        <f t="shared" si="13"/>
        <v>0</v>
      </c>
      <c r="J74" s="4">
        <f t="shared" si="13"/>
        <v>0</v>
      </c>
      <c r="K74" s="12">
        <f t="shared" si="17"/>
        <v>0.99529280145095256</v>
      </c>
      <c r="L74" s="4">
        <f t="shared" si="14"/>
        <v>5620.1135169298068</v>
      </c>
      <c r="M74" s="4">
        <f t="shared" si="15"/>
        <v>25254.300323902244</v>
      </c>
      <c r="N74" s="8">
        <f t="shared" si="18"/>
        <v>19634.186806972437</v>
      </c>
      <c r="O74" s="8">
        <f t="shared" si="20"/>
        <v>-546723.75745058048</v>
      </c>
    </row>
    <row r="75" spans="1:15" x14ac:dyDescent="0.25">
      <c r="A75" s="1">
        <v>45658</v>
      </c>
      <c r="D75" s="5">
        <f t="shared" si="8"/>
        <v>11040.808031999999</v>
      </c>
      <c r="E75" s="4">
        <v>15000</v>
      </c>
      <c r="F75" s="15">
        <f>F74*1.05</f>
        <v>3.4728750000000006</v>
      </c>
      <c r="G75" s="4">
        <f t="shared" si="16"/>
        <v>52093.125000000007</v>
      </c>
      <c r="H75">
        <f t="shared" si="19"/>
        <v>0.50663112117731746</v>
      </c>
      <c r="I75" s="4">
        <f t="shared" si="13"/>
        <v>0</v>
      </c>
      <c r="J75" s="4">
        <f t="shared" si="13"/>
        <v>0</v>
      </c>
      <c r="K75" s="12">
        <f t="shared" si="17"/>
        <v>0.99529280145095256</v>
      </c>
      <c r="L75" s="4">
        <f t="shared" si="14"/>
        <v>5567.2866863555182</v>
      </c>
      <c r="M75" s="4">
        <f t="shared" si="15"/>
        <v>26267.765948161166</v>
      </c>
      <c r="N75" s="8">
        <f t="shared" si="18"/>
        <v>20700.479261805649</v>
      </c>
      <c r="O75" s="8">
        <f t="shared" si="20"/>
        <v>-526023.27818877483</v>
      </c>
    </row>
    <row r="76" spans="1:15" x14ac:dyDescent="0.25">
      <c r="A76" s="1">
        <v>45689</v>
      </c>
      <c r="D76" s="5">
        <f t="shared" si="8"/>
        <v>11040.808031999999</v>
      </c>
      <c r="E76" s="4">
        <v>15000</v>
      </c>
      <c r="F76" s="15">
        <f t="shared" si="12"/>
        <v>3.4728750000000006</v>
      </c>
      <c r="G76" s="4">
        <f t="shared" si="16"/>
        <v>52093.125000000007</v>
      </c>
      <c r="H76">
        <f t="shared" si="19"/>
        <v>0.50186899024856058</v>
      </c>
      <c r="I76" s="4">
        <f t="shared" si="13"/>
        <v>0</v>
      </c>
      <c r="J76" s="4">
        <f t="shared" si="13"/>
        <v>0</v>
      </c>
      <c r="K76" s="12">
        <f t="shared" si="17"/>
        <v>0.99529280145095256</v>
      </c>
      <c r="L76" s="4">
        <f t="shared" si="14"/>
        <v>5514.9564069665603</v>
      </c>
      <c r="M76" s="4">
        <f t="shared" si="15"/>
        <v>26020.859401322119</v>
      </c>
      <c r="N76" s="8">
        <f t="shared" si="18"/>
        <v>20505.902994355558</v>
      </c>
      <c r="O76" s="8">
        <f t="shared" si="20"/>
        <v>-505517.37519441929</v>
      </c>
    </row>
    <row r="77" spans="1:15" x14ac:dyDescent="0.25">
      <c r="A77" s="1">
        <v>45717</v>
      </c>
      <c r="D77" s="5">
        <f t="shared" si="8"/>
        <v>11040.808031999999</v>
      </c>
      <c r="E77" s="4">
        <v>15000</v>
      </c>
      <c r="F77" s="15">
        <f t="shared" si="12"/>
        <v>3.4728750000000006</v>
      </c>
      <c r="G77" s="4">
        <f t="shared" si="16"/>
        <v>52093.125000000007</v>
      </c>
      <c r="H77">
        <f t="shared" si="19"/>
        <v>0.49715162145547731</v>
      </c>
      <c r="I77" s="4">
        <f t="shared" si="13"/>
        <v>0</v>
      </c>
      <c r="J77" s="4">
        <f t="shared" si="13"/>
        <v>0</v>
      </c>
      <c r="K77" s="12">
        <f t="shared" si="17"/>
        <v>0.99529280145095256</v>
      </c>
      <c r="L77" s="4">
        <f t="shared" si="14"/>
        <v>5463.1180113793898</v>
      </c>
      <c r="M77" s="4">
        <f t="shared" si="15"/>
        <v>25776.27367776863</v>
      </c>
      <c r="N77" s="8">
        <f t="shared" si="18"/>
        <v>20313.155666389241</v>
      </c>
      <c r="O77" s="8">
        <f t="shared" si="20"/>
        <v>-485204.21952803002</v>
      </c>
    </row>
    <row r="78" spans="1:15" x14ac:dyDescent="0.25">
      <c r="A78" s="1">
        <v>45748</v>
      </c>
      <c r="D78" s="5">
        <f t="shared" si="8"/>
        <v>11040.808031999999</v>
      </c>
      <c r="E78" s="4">
        <v>15000</v>
      </c>
      <c r="F78" s="15">
        <f t="shared" si="12"/>
        <v>3.4728750000000006</v>
      </c>
      <c r="G78" s="4">
        <f t="shared" si="16"/>
        <v>52093.125000000007</v>
      </c>
      <c r="H78">
        <f t="shared" si="19"/>
        <v>0.49247859405180516</v>
      </c>
      <c r="I78" s="4">
        <f t="shared" si="13"/>
        <v>0</v>
      </c>
      <c r="J78" s="4">
        <f t="shared" si="13"/>
        <v>0</v>
      </c>
      <c r="K78" s="12">
        <f t="shared" si="17"/>
        <v>0.99529280145095256</v>
      </c>
      <c r="L78" s="4">
        <f t="shared" si="14"/>
        <v>5411.7668760820134</v>
      </c>
      <c r="M78" s="4">
        <f t="shared" si="15"/>
        <v>25533.986962685365</v>
      </c>
      <c r="N78" s="8">
        <f t="shared" si="18"/>
        <v>20122.220086603353</v>
      </c>
      <c r="O78" s="8">
        <f t="shared" si="20"/>
        <v>-465081.99944142665</v>
      </c>
    </row>
    <row r="79" spans="1:15" x14ac:dyDescent="0.25">
      <c r="A79" s="1">
        <v>45778</v>
      </c>
      <c r="D79" s="5">
        <f t="shared" si="8"/>
        <v>11040.808031999999</v>
      </c>
      <c r="E79" s="4">
        <v>15000</v>
      </c>
      <c r="F79" s="15">
        <f t="shared" si="12"/>
        <v>3.4728750000000006</v>
      </c>
      <c r="G79" s="4">
        <f t="shared" si="16"/>
        <v>52093.125000000007</v>
      </c>
      <c r="H79">
        <f t="shared" si="19"/>
        <v>0.48784949124612897</v>
      </c>
      <c r="I79" s="4">
        <f t="shared" si="13"/>
        <v>0</v>
      </c>
      <c r="J79" s="4">
        <f t="shared" si="13"/>
        <v>0</v>
      </c>
      <c r="K79" s="12">
        <f t="shared" si="17"/>
        <v>0.99529280145095256</v>
      </c>
      <c r="L79" s="4">
        <f t="shared" si="14"/>
        <v>5360.8984210216058</v>
      </c>
      <c r="M79" s="4">
        <f t="shared" si="15"/>
        <v>25293.97764630758</v>
      </c>
      <c r="N79" s="8">
        <f t="shared" si="18"/>
        <v>19933.079225285976</v>
      </c>
      <c r="O79" s="8">
        <f t="shared" si="20"/>
        <v>-445148.92021614069</v>
      </c>
    </row>
    <row r="80" spans="1:15" x14ac:dyDescent="0.25">
      <c r="A80" s="1">
        <v>45809</v>
      </c>
      <c r="D80" s="5">
        <f t="shared" si="8"/>
        <v>11040.808031999999</v>
      </c>
      <c r="E80" s="4">
        <v>15000</v>
      </c>
      <c r="F80" s="15">
        <f t="shared" si="12"/>
        <v>3.4728750000000006</v>
      </c>
      <c r="G80" s="4">
        <f t="shared" si="16"/>
        <v>52093.125000000007</v>
      </c>
      <c r="H80">
        <f t="shared" si="19"/>
        <v>0.48326390016470705</v>
      </c>
      <c r="I80" s="4">
        <f t="shared" si="13"/>
        <v>0</v>
      </c>
      <c r="J80" s="4">
        <f t="shared" si="13"/>
        <v>0</v>
      </c>
      <c r="K80" s="12">
        <f t="shared" si="17"/>
        <v>0.99529280145095256</v>
      </c>
      <c r="L80" s="4">
        <f t="shared" si="14"/>
        <v>5310.5081091960201</v>
      </c>
      <c r="M80" s="4">
        <f t="shared" si="15"/>
        <v>25056.224321993715</v>
      </c>
      <c r="N80" s="8">
        <f t="shared" si="18"/>
        <v>19745.716212797695</v>
      </c>
      <c r="O80" s="8">
        <f t="shared" si="20"/>
        <v>-425403.20400334301</v>
      </c>
    </row>
    <row r="81" spans="1:15" x14ac:dyDescent="0.25">
      <c r="A81" s="1">
        <v>45839</v>
      </c>
      <c r="D81" s="5">
        <f t="shared" si="8"/>
        <v>11040.808031999999</v>
      </c>
      <c r="E81" s="4">
        <v>15000</v>
      </c>
      <c r="F81" s="15">
        <f t="shared" si="12"/>
        <v>3.4728750000000006</v>
      </c>
      <c r="G81" s="4">
        <f t="shared" si="16"/>
        <v>52093.125000000007</v>
      </c>
      <c r="H81">
        <f t="shared" si="19"/>
        <v>0.47872141181464661</v>
      </c>
      <c r="I81" s="4">
        <f t="shared" si="13"/>
        <v>0</v>
      </c>
      <c r="J81" s="4">
        <f t="shared" si="13"/>
        <v>0</v>
      </c>
      <c r="K81" s="12">
        <f t="shared" si="17"/>
        <v>0.99529280145095256</v>
      </c>
      <c r="L81" s="4">
        <f t="shared" si="14"/>
        <v>5260.5914462491237</v>
      </c>
      <c r="M81" s="4">
        <f t="shared" si="15"/>
        <v>24820.705784316135</v>
      </c>
      <c r="N81" s="8">
        <f t="shared" si="18"/>
        <v>19560.114338067011</v>
      </c>
      <c r="O81" s="8">
        <f t="shared" si="20"/>
        <v>-405843.089665276</v>
      </c>
    </row>
    <row r="82" spans="1:15" x14ac:dyDescent="0.25">
      <c r="A82" s="1">
        <v>45870</v>
      </c>
      <c r="D82" s="5">
        <f t="shared" si="8"/>
        <v>11040.808031999999</v>
      </c>
      <c r="E82" s="4">
        <v>15000</v>
      </c>
      <c r="F82" s="15">
        <f t="shared" si="12"/>
        <v>3.4728750000000006</v>
      </c>
      <c r="G82" s="4">
        <f t="shared" si="16"/>
        <v>52093.125000000007</v>
      </c>
      <c r="H82">
        <f t="shared" si="19"/>
        <v>0.47422162104742527</v>
      </c>
      <c r="I82" s="4">
        <f t="shared" si="13"/>
        <v>0</v>
      </c>
      <c r="J82" s="4">
        <f t="shared" si="13"/>
        <v>0</v>
      </c>
      <c r="K82" s="12">
        <f t="shared" si="17"/>
        <v>0.99529280145095256</v>
      </c>
      <c r="L82" s="4">
        <f t="shared" si="14"/>
        <v>5211.1439800699409</v>
      </c>
      <c r="M82" s="4">
        <f t="shared" si="15"/>
        <v>24587.401027169766</v>
      </c>
      <c r="N82" s="8">
        <f t="shared" si="18"/>
        <v>19376.257047099825</v>
      </c>
      <c r="O82" s="8">
        <f t="shared" si="20"/>
        <v>-386466.83261817618</v>
      </c>
    </row>
    <row r="83" spans="1:15" x14ac:dyDescent="0.25">
      <c r="A83" s="1">
        <v>45901</v>
      </c>
      <c r="D83" s="5">
        <f>D82*1.02</f>
        <v>11261.62419264</v>
      </c>
      <c r="E83" s="4">
        <v>15000</v>
      </c>
      <c r="F83" s="15">
        <f t="shared" si="12"/>
        <v>3.4728750000000006</v>
      </c>
      <c r="G83" s="4">
        <f t="shared" si="16"/>
        <v>52093.125000000007</v>
      </c>
      <c r="H83">
        <f t="shared" si="19"/>
        <v>0.46976412652275557</v>
      </c>
      <c r="I83" s="4">
        <f t="shared" si="13"/>
        <v>0</v>
      </c>
      <c r="J83" s="4">
        <f t="shared" si="13"/>
        <v>0</v>
      </c>
      <c r="K83" s="12">
        <f t="shared" si="17"/>
        <v>0.99529280145095256</v>
      </c>
      <c r="L83" s="4">
        <f t="shared" si="14"/>
        <v>5265.4045264034803</v>
      </c>
      <c r="M83" s="4">
        <f t="shared" si="15"/>
        <v>24356.289241898579</v>
      </c>
      <c r="N83" s="8">
        <f t="shared" si="18"/>
        <v>19090.8847154951</v>
      </c>
      <c r="O83" s="8">
        <f t="shared" si="20"/>
        <v>-367375.94790268107</v>
      </c>
    </row>
    <row r="84" spans="1:15" x14ac:dyDescent="0.25">
      <c r="A84" s="1">
        <v>45931</v>
      </c>
      <c r="D84" s="5">
        <f t="shared" si="8"/>
        <v>11261.62419264</v>
      </c>
      <c r="E84" s="4">
        <v>15000</v>
      </c>
      <c r="F84" s="15">
        <f t="shared" si="12"/>
        <v>3.4728750000000006</v>
      </c>
      <c r="G84" s="4">
        <f t="shared" si="16"/>
        <v>52093.125000000007</v>
      </c>
      <c r="H84">
        <f t="shared" si="19"/>
        <v>0.46534853067278897</v>
      </c>
      <c r="I84" s="4">
        <f t="shared" si="13"/>
        <v>0</v>
      </c>
      <c r="J84" s="4">
        <f t="shared" si="13"/>
        <v>0</v>
      </c>
      <c r="K84" s="12">
        <f t="shared" si="17"/>
        <v>0.99529280145095256</v>
      </c>
      <c r="L84" s="4">
        <f t="shared" si="14"/>
        <v>5215.9118191861789</v>
      </c>
      <c r="M84" s="4">
        <f t="shared" si="15"/>
        <v>24127.349815439618</v>
      </c>
      <c r="N84" s="8">
        <f t="shared" si="18"/>
        <v>18911.43799625344</v>
      </c>
      <c r="O84" s="8">
        <f t="shared" si="20"/>
        <v>-348464.50990642764</v>
      </c>
    </row>
    <row r="85" spans="1:15" x14ac:dyDescent="0.25">
      <c r="A85" s="1">
        <v>45962</v>
      </c>
      <c r="D85" s="5">
        <f t="shared" si="8"/>
        <v>11261.62419264</v>
      </c>
      <c r="E85" s="4">
        <v>15000</v>
      </c>
      <c r="F85" s="15">
        <f t="shared" si="12"/>
        <v>3.4728750000000006</v>
      </c>
      <c r="G85" s="4">
        <f t="shared" si="16"/>
        <v>52093.125000000007</v>
      </c>
      <c r="H85">
        <f t="shared" si="19"/>
        <v>0.46097443966665663</v>
      </c>
      <c r="I85" s="4">
        <f t="shared" si="13"/>
        <v>0</v>
      </c>
      <c r="J85" s="4">
        <f t="shared" si="13"/>
        <v>0</v>
      </c>
      <c r="K85" s="12">
        <f t="shared" si="17"/>
        <v>0.99529280145095256</v>
      </c>
      <c r="L85" s="4">
        <f t="shared" si="14"/>
        <v>5166.8843237214433</v>
      </c>
      <c r="M85" s="4">
        <f t="shared" si="15"/>
        <v>23900.562328484535</v>
      </c>
      <c r="N85" s="8">
        <f t="shared" si="18"/>
        <v>18733.678004763093</v>
      </c>
      <c r="O85" s="8">
        <f t="shared" si="20"/>
        <v>-329730.83190166455</v>
      </c>
    </row>
    <row r="86" spans="1:15" x14ac:dyDescent="0.25">
      <c r="A86" s="1">
        <v>45992</v>
      </c>
      <c r="D86" s="5">
        <f t="shared" ref="D86:D94" si="21">D85</f>
        <v>11261.62419264</v>
      </c>
      <c r="E86" s="4">
        <v>15000</v>
      </c>
      <c r="F86" s="15">
        <f t="shared" si="12"/>
        <v>3.4728750000000006</v>
      </c>
      <c r="G86" s="4">
        <f t="shared" si="16"/>
        <v>52093.125000000007</v>
      </c>
      <c r="H86">
        <f t="shared" si="19"/>
        <v>0.456641463375343</v>
      </c>
      <c r="I86" s="4">
        <f t="shared" si="13"/>
        <v>0</v>
      </c>
      <c r="J86" s="4">
        <f t="shared" si="13"/>
        <v>0</v>
      </c>
      <c r="K86" s="12">
        <f t="shared" si="17"/>
        <v>0.99529280145095256</v>
      </c>
      <c r="L86" s="4">
        <f t="shared" si="14"/>
        <v>5118.3176672039272</v>
      </c>
      <c r="M86" s="4">
        <f t="shared" si="15"/>
        <v>23675.906553658329</v>
      </c>
      <c r="N86" s="8">
        <f t="shared" si="18"/>
        <v>18557.588886454403</v>
      </c>
      <c r="O86" s="8">
        <f t="shared" si="20"/>
        <v>-311173.24301521014</v>
      </c>
    </row>
    <row r="87" spans="1:15" x14ac:dyDescent="0.25">
      <c r="A87" s="1">
        <v>46023</v>
      </c>
      <c r="D87" s="5">
        <f t="shared" si="21"/>
        <v>11261.62419264</v>
      </c>
      <c r="E87" s="4">
        <v>15000</v>
      </c>
      <c r="F87" s="15">
        <f>F86*1.05</f>
        <v>3.6465187500000007</v>
      </c>
      <c r="G87" s="4">
        <f t="shared" si="16"/>
        <v>54697.781250000007</v>
      </c>
      <c r="H87">
        <f t="shared" si="19"/>
        <v>0.4523492153368901</v>
      </c>
      <c r="I87" s="4">
        <f t="shared" si="13"/>
        <v>0</v>
      </c>
      <c r="J87" s="4">
        <f t="shared" si="13"/>
        <v>0</v>
      </c>
      <c r="K87" s="12">
        <f t="shared" si="17"/>
        <v>0.99529280145095256</v>
      </c>
      <c r="L87" s="4">
        <f t="shared" si="14"/>
        <v>5070.2075179309131</v>
      </c>
      <c r="M87" s="4">
        <f t="shared" si="15"/>
        <v>24626.030576401066</v>
      </c>
      <c r="N87" s="8">
        <f t="shared" si="18"/>
        <v>19555.823058470152</v>
      </c>
      <c r="O87" s="8">
        <f t="shared" si="20"/>
        <v>-291617.41995673999</v>
      </c>
    </row>
    <row r="88" spans="1:15" x14ac:dyDescent="0.25">
      <c r="A88" s="1">
        <v>46054</v>
      </c>
      <c r="D88" s="5">
        <f t="shared" si="21"/>
        <v>11261.62419264</v>
      </c>
      <c r="E88" s="4">
        <v>15000</v>
      </c>
      <c r="F88" s="15">
        <f t="shared" si="12"/>
        <v>3.6465187500000007</v>
      </c>
      <c r="G88" s="4">
        <f t="shared" si="16"/>
        <v>54697.781250000007</v>
      </c>
      <c r="H88">
        <f t="shared" si="19"/>
        <v>0.4480973127219286</v>
      </c>
      <c r="I88" s="4">
        <f t="shared" si="13"/>
        <v>0</v>
      </c>
      <c r="J88" s="4">
        <f t="shared" si="13"/>
        <v>0</v>
      </c>
      <c r="K88" s="12">
        <f t="shared" si="17"/>
        <v>0.99529280145095256</v>
      </c>
      <c r="L88" s="4">
        <f t="shared" si="14"/>
        <v>5022.5495849159697</v>
      </c>
      <c r="M88" s="4">
        <f t="shared" si="15"/>
        <v>24394.555688739463</v>
      </c>
      <c r="N88" s="8">
        <f t="shared" si="18"/>
        <v>19372.006103823493</v>
      </c>
      <c r="O88" s="8">
        <f t="shared" si="20"/>
        <v>-272245.41385291651</v>
      </c>
    </row>
    <row r="89" spans="1:15" x14ac:dyDescent="0.25">
      <c r="A89" s="1">
        <v>46082</v>
      </c>
      <c r="D89" s="5">
        <f t="shared" si="21"/>
        <v>11261.62419264</v>
      </c>
      <c r="E89" s="4">
        <v>15000</v>
      </c>
      <c r="F89" s="15">
        <f t="shared" si="12"/>
        <v>3.6465187500000007</v>
      </c>
      <c r="G89" s="4">
        <f t="shared" si="16"/>
        <v>54697.781250000007</v>
      </c>
      <c r="H89">
        <f t="shared" si="19"/>
        <v>0.44388537629953284</v>
      </c>
      <c r="I89" s="4">
        <f t="shared" si="13"/>
        <v>0</v>
      </c>
      <c r="J89" s="4">
        <f t="shared" si="13"/>
        <v>0</v>
      </c>
      <c r="K89" s="12">
        <f t="shared" si="17"/>
        <v>0.99529280145095256</v>
      </c>
      <c r="L89" s="4">
        <f t="shared" si="14"/>
        <v>4975.3396175062253</v>
      </c>
      <c r="M89" s="4">
        <f t="shared" si="15"/>
        <v>24165.256572908063</v>
      </c>
      <c r="N89" s="8">
        <f t="shared" si="18"/>
        <v>19189.916955401837</v>
      </c>
      <c r="O89" s="8">
        <f t="shared" si="20"/>
        <v>-253055.49689751468</v>
      </c>
    </row>
    <row r="90" spans="1:15" x14ac:dyDescent="0.25">
      <c r="A90" s="1">
        <v>46113</v>
      </c>
      <c r="D90" s="5">
        <f t="shared" si="21"/>
        <v>11261.62419264</v>
      </c>
      <c r="E90" s="4">
        <v>15000</v>
      </c>
      <c r="F90" s="15">
        <f t="shared" si="12"/>
        <v>3.6465187500000007</v>
      </c>
      <c r="G90" s="4">
        <f t="shared" si="16"/>
        <v>54697.781250000007</v>
      </c>
      <c r="H90">
        <f t="shared" si="19"/>
        <v>0.43971303040339699</v>
      </c>
      <c r="I90" s="4">
        <f t="shared" si="13"/>
        <v>0</v>
      </c>
      <c r="J90" s="4">
        <f t="shared" si="13"/>
        <v>0</v>
      </c>
      <c r="K90" s="12">
        <f t="shared" si="17"/>
        <v>0.99529280145095256</v>
      </c>
      <c r="L90" s="4">
        <f t="shared" si="14"/>
        <v>4928.573405003257</v>
      </c>
      <c r="M90" s="4">
        <f t="shared" si="15"/>
        <v>23938.112777517505</v>
      </c>
      <c r="N90" s="8">
        <f t="shared" si="18"/>
        <v>19009.539372514249</v>
      </c>
      <c r="O90" s="8">
        <f t="shared" si="20"/>
        <v>-234045.95752500044</v>
      </c>
    </row>
    <row r="91" spans="1:15" x14ac:dyDescent="0.25">
      <c r="A91" s="1">
        <v>46143</v>
      </c>
      <c r="D91" s="5">
        <f t="shared" si="21"/>
        <v>11261.62419264</v>
      </c>
      <c r="E91" s="4">
        <v>15000</v>
      </c>
      <c r="F91" s="15">
        <f t="shared" si="12"/>
        <v>3.6465187500000007</v>
      </c>
      <c r="G91" s="4">
        <f t="shared" si="16"/>
        <v>54697.781250000007</v>
      </c>
      <c r="H91">
        <f t="shared" si="19"/>
        <v>0.43557990289832893</v>
      </c>
      <c r="I91" s="4">
        <f t="shared" si="13"/>
        <v>0</v>
      </c>
      <c r="J91" s="4">
        <f t="shared" si="13"/>
        <v>0</v>
      </c>
      <c r="K91" s="12">
        <f t="shared" si="17"/>
        <v>0.99529280145095256</v>
      </c>
      <c r="L91" s="4">
        <f t="shared" si="14"/>
        <v>4882.2467762875285</v>
      </c>
      <c r="M91" s="4">
        <f t="shared" si="15"/>
        <v>23713.104043413328</v>
      </c>
      <c r="N91" s="8">
        <f t="shared" si="18"/>
        <v>18830.857267125801</v>
      </c>
      <c r="O91" s="8">
        <f t="shared" si="20"/>
        <v>-215215.10025787464</v>
      </c>
    </row>
    <row r="92" spans="1:15" x14ac:dyDescent="0.25">
      <c r="A92" s="1">
        <v>46174</v>
      </c>
      <c r="D92" s="5">
        <f t="shared" si="21"/>
        <v>11261.62419264</v>
      </c>
      <c r="E92" s="4">
        <v>15000</v>
      </c>
      <c r="F92" s="15">
        <f t="shared" si="12"/>
        <v>3.6465187500000007</v>
      </c>
      <c r="G92" s="4">
        <f t="shared" si="16"/>
        <v>54697.781250000007</v>
      </c>
      <c r="H92">
        <f t="shared" si="19"/>
        <v>0.43148562514705935</v>
      </c>
      <c r="I92" s="4">
        <f t="shared" si="13"/>
        <v>0</v>
      </c>
      <c r="J92" s="4">
        <f t="shared" si="13"/>
        <v>0</v>
      </c>
      <c r="K92" s="12">
        <f t="shared" si="17"/>
        <v>0.99529280145095256</v>
      </c>
      <c r="L92" s="4">
        <f t="shared" si="14"/>
        <v>4836.3555994463704</v>
      </c>
      <c r="M92" s="4">
        <f t="shared" si="15"/>
        <v>23490.210301869083</v>
      </c>
      <c r="N92" s="8">
        <f t="shared" si="18"/>
        <v>18653.854702422712</v>
      </c>
      <c r="O92" s="8">
        <f t="shared" si="20"/>
        <v>-196561.24555545193</v>
      </c>
    </row>
    <row r="93" spans="1:15" x14ac:dyDescent="0.25">
      <c r="A93" s="1">
        <v>46204</v>
      </c>
      <c r="D93" s="5">
        <f t="shared" si="21"/>
        <v>11261.62419264</v>
      </c>
      <c r="E93" s="4">
        <v>15000</v>
      </c>
      <c r="F93" s="15">
        <f t="shared" si="12"/>
        <v>3.6465187500000007</v>
      </c>
      <c r="G93" s="4">
        <f t="shared" si="16"/>
        <v>54697.781250000007</v>
      </c>
      <c r="H93">
        <f t="shared" si="19"/>
        <v>0.42742983197736251</v>
      </c>
      <c r="I93" s="4">
        <f t="shared" si="13"/>
        <v>0</v>
      </c>
      <c r="J93" s="4">
        <f t="shared" si="13"/>
        <v>0</v>
      </c>
      <c r="K93" s="12">
        <f t="shared" si="17"/>
        <v>0.99529280145095256</v>
      </c>
      <c r="L93" s="4">
        <f t="shared" si="14"/>
        <v>4790.8957814054465</v>
      </c>
      <c r="M93" s="4">
        <f t="shared" si="15"/>
        <v>23269.411672796345</v>
      </c>
      <c r="N93" s="8">
        <f t="shared" si="18"/>
        <v>18478.515891390896</v>
      </c>
      <c r="O93" s="8">
        <f t="shared" si="20"/>
        <v>-178082.72966406104</v>
      </c>
    </row>
    <row r="94" spans="1:15" x14ac:dyDescent="0.25">
      <c r="A94" s="1">
        <v>46235</v>
      </c>
      <c r="D94" s="5">
        <f t="shared" si="21"/>
        <v>11261.62419264</v>
      </c>
      <c r="E94" s="4">
        <v>15000</v>
      </c>
      <c r="F94" s="15">
        <f t="shared" si="12"/>
        <v>3.6465187500000007</v>
      </c>
      <c r="G94" s="4">
        <f t="shared" si="16"/>
        <v>54697.781250000007</v>
      </c>
      <c r="H94">
        <f t="shared" si="19"/>
        <v>0.42341216164948631</v>
      </c>
      <c r="I94" s="4">
        <f t="shared" si="13"/>
        <v>0</v>
      </c>
      <c r="J94" s="4">
        <f t="shared" si="13"/>
        <v>0</v>
      </c>
      <c r="K94" s="12">
        <f t="shared" si="17"/>
        <v>0.99529280145095256</v>
      </c>
      <c r="L94" s="4">
        <f t="shared" si="14"/>
        <v>4745.86326756369</v>
      </c>
      <c r="M94" s="4">
        <f t="shared" si="15"/>
        <v>23050.688462971626</v>
      </c>
      <c r="N94" s="8">
        <f t="shared" si="18"/>
        <v>18304.825195407935</v>
      </c>
      <c r="O94" s="8">
        <f t="shared" si="20"/>
        <v>-159777.90446865311</v>
      </c>
    </row>
    <row r="95" spans="1:15" x14ac:dyDescent="0.25">
      <c r="A95" s="1">
        <v>46266</v>
      </c>
      <c r="D95" s="5">
        <f>D94*1.02</f>
        <v>11486.8566764928</v>
      </c>
      <c r="E95" s="4">
        <v>15000</v>
      </c>
      <c r="F95" s="15">
        <f t="shared" si="12"/>
        <v>3.6465187500000007</v>
      </c>
      <c r="G95" s="4">
        <f t="shared" si="16"/>
        <v>54697.781250000007</v>
      </c>
      <c r="H95">
        <f t="shared" si="19"/>
        <v>0.41943225582388838</v>
      </c>
      <c r="I95" s="4">
        <f t="shared" si="13"/>
        <v>0</v>
      </c>
      <c r="J95" s="4">
        <f t="shared" si="13"/>
        <v>0</v>
      </c>
      <c r="K95" s="12">
        <f t="shared" si="17"/>
        <v>0.99529280145095256</v>
      </c>
      <c r="L95" s="4">
        <f t="shared" si="14"/>
        <v>4795.2791222603073</v>
      </c>
      <c r="M95" s="4">
        <f t="shared" si="15"/>
        <v>22834.021164279889</v>
      </c>
      <c r="N95" s="8">
        <f t="shared" si="18"/>
        <v>18038.742042019581</v>
      </c>
      <c r="O95" s="8">
        <f t="shared" si="20"/>
        <v>-141739.16242663353</v>
      </c>
    </row>
    <row r="96" spans="1:15" x14ac:dyDescent="0.25">
      <c r="A96" s="1">
        <v>46296</v>
      </c>
      <c r="D96" s="5">
        <f t="shared" ref="D96:D145" si="22">D95</f>
        <v>11486.8566764928</v>
      </c>
      <c r="E96" s="4">
        <v>15000</v>
      </c>
      <c r="F96" s="15">
        <f t="shared" si="12"/>
        <v>3.6465187500000007</v>
      </c>
      <c r="G96" s="4">
        <f t="shared" si="16"/>
        <v>54697.781250000007</v>
      </c>
      <c r="H96">
        <f t="shared" si="19"/>
        <v>0.41548975952927536</v>
      </c>
      <c r="I96" s="4">
        <f t="shared" si="13"/>
        <v>0</v>
      </c>
      <c r="J96" s="4">
        <f t="shared" si="13"/>
        <v>0</v>
      </c>
      <c r="K96" s="12">
        <f t="shared" si="17"/>
        <v>0.99529280145095256</v>
      </c>
      <c r="L96" s="4">
        <f t="shared" si="14"/>
        <v>4750.205406758836</v>
      </c>
      <c r="M96" s="4">
        <f t="shared" si="15"/>
        <v>22619.390451974614</v>
      </c>
      <c r="N96" s="8">
        <f t="shared" si="18"/>
        <v>17869.185045215778</v>
      </c>
      <c r="O96" s="8">
        <f t="shared" si="20"/>
        <v>-123869.97738141775</v>
      </c>
    </row>
    <row r="97" spans="1:15" x14ac:dyDescent="0.25">
      <c r="A97" s="1">
        <v>46327</v>
      </c>
      <c r="D97" s="5">
        <f t="shared" si="22"/>
        <v>11486.8566764928</v>
      </c>
      <c r="E97" s="4">
        <v>15000</v>
      </c>
      <c r="F97" s="15">
        <f t="shared" si="12"/>
        <v>3.6465187500000007</v>
      </c>
      <c r="G97" s="4">
        <f t="shared" si="16"/>
        <v>54697.781250000007</v>
      </c>
      <c r="H97">
        <f t="shared" si="19"/>
        <v>0.4115843211309429</v>
      </c>
      <c r="I97" s="4">
        <f t="shared" si="13"/>
        <v>0</v>
      </c>
      <c r="J97" s="4">
        <f t="shared" si="13"/>
        <v>0</v>
      </c>
      <c r="K97" s="12">
        <f t="shared" si="17"/>
        <v>0.99529280145095256</v>
      </c>
      <c r="L97" s="4">
        <f t="shared" si="14"/>
        <v>4705.555366246308</v>
      </c>
      <c r="M97" s="4">
        <f t="shared" si="15"/>
        <v>22406.777182954222</v>
      </c>
      <c r="N97" s="8">
        <f t="shared" si="18"/>
        <v>17701.221816707912</v>
      </c>
      <c r="O97" s="8">
        <f t="shared" si="20"/>
        <v>-106168.75556470983</v>
      </c>
    </row>
    <row r="98" spans="1:15" x14ac:dyDescent="0.25">
      <c r="A98" s="1">
        <v>46357</v>
      </c>
      <c r="D98" s="5">
        <f t="shared" si="22"/>
        <v>11486.8566764928</v>
      </c>
      <c r="E98" s="4">
        <v>15000</v>
      </c>
      <c r="F98" s="15">
        <f t="shared" si="12"/>
        <v>3.6465187500000007</v>
      </c>
      <c r="G98" s="4">
        <f t="shared" si="16"/>
        <v>54697.781250000007</v>
      </c>
      <c r="H98">
        <f t="shared" si="19"/>
        <v>0.4077155922994129</v>
      </c>
      <c r="I98" s="4">
        <f t="shared" si="13"/>
        <v>0</v>
      </c>
      <c r="J98" s="4">
        <f t="shared" si="13"/>
        <v>0</v>
      </c>
      <c r="K98" s="12">
        <f t="shared" si="17"/>
        <v>0.99529280145095256</v>
      </c>
      <c r="L98" s="4">
        <f t="shared" si="14"/>
        <v>4661.3250183464279</v>
      </c>
      <c r="M98" s="4">
        <f t="shared" si="15"/>
        <v>22196.162394054656</v>
      </c>
      <c r="N98" s="8">
        <f t="shared" si="18"/>
        <v>17534.83737570823</v>
      </c>
      <c r="O98" s="8">
        <f t="shared" si="20"/>
        <v>-88633.918189001604</v>
      </c>
    </row>
    <row r="99" spans="1:15" x14ac:dyDescent="0.25">
      <c r="A99" s="1">
        <v>46388</v>
      </c>
      <c r="D99" s="5">
        <f t="shared" si="22"/>
        <v>11486.8566764928</v>
      </c>
      <c r="E99" s="4">
        <v>15000</v>
      </c>
      <c r="F99" s="15">
        <f>F98*1.05</f>
        <v>3.8288446875000011</v>
      </c>
      <c r="G99" s="4">
        <f t="shared" si="16"/>
        <v>57432.670312500013</v>
      </c>
      <c r="H99">
        <f t="shared" si="19"/>
        <v>0.40388322797936571</v>
      </c>
      <c r="I99" s="4">
        <f t="shared" ref="I99:J130" si="23">B99*$H99</f>
        <v>0</v>
      </c>
      <c r="J99" s="4">
        <f t="shared" si="23"/>
        <v>0</v>
      </c>
      <c r="K99" s="12">
        <f t="shared" si="17"/>
        <v>0.99529280145095256</v>
      </c>
      <c r="L99" s="4">
        <f t="shared" ref="L99:L130" si="24">D99*$H99*$K99</f>
        <v>4617.5104181156485</v>
      </c>
      <c r="M99" s="4">
        <f t="shared" ref="M99:M130" si="25">G99*$H99*K99</f>
        <v>23086.903665375976</v>
      </c>
      <c r="N99" s="8">
        <f t="shared" si="18"/>
        <v>18469.393247260326</v>
      </c>
      <c r="O99" s="8">
        <f t="shared" si="20"/>
        <v>-70164.524941741285</v>
      </c>
    </row>
    <row r="100" spans="1:15" x14ac:dyDescent="0.25">
      <c r="A100" s="1">
        <v>46419</v>
      </c>
      <c r="D100" s="5">
        <f t="shared" si="22"/>
        <v>11486.8566764928</v>
      </c>
      <c r="E100" s="4">
        <v>15000</v>
      </c>
      <c r="F100" s="15">
        <f t="shared" ref="F100:F122" si="26">F99</f>
        <v>3.8288446875000011</v>
      </c>
      <c r="G100" s="4">
        <f t="shared" si="16"/>
        <v>57432.670312500013</v>
      </c>
      <c r="H100">
        <f t="shared" si="19"/>
        <v>0.40008688635886436</v>
      </c>
      <c r="I100" s="4">
        <f t="shared" si="23"/>
        <v>0</v>
      </c>
      <c r="J100" s="4">
        <f t="shared" si="23"/>
        <v>0</v>
      </c>
      <c r="K100" s="12">
        <f t="shared" si="17"/>
        <v>0.99529280145095256</v>
      </c>
      <c r="L100" s="4">
        <f t="shared" si="24"/>
        <v>4574.1076576913238</v>
      </c>
      <c r="M100" s="4">
        <f t="shared" si="25"/>
        <v>22869.895958193221</v>
      </c>
      <c r="N100" s="8">
        <f t="shared" si="18"/>
        <v>18295.788300501896</v>
      </c>
      <c r="O100" s="8">
        <f t="shared" si="20"/>
        <v>-51868.736641239389</v>
      </c>
    </row>
    <row r="101" spans="1:15" x14ac:dyDescent="0.25">
      <c r="A101" s="1">
        <v>46447</v>
      </c>
      <c r="D101" s="5">
        <f t="shared" si="22"/>
        <v>11486.8566764928</v>
      </c>
      <c r="E101" s="4">
        <v>15000</v>
      </c>
      <c r="F101" s="15">
        <f t="shared" si="26"/>
        <v>3.8288446875000011</v>
      </c>
      <c r="G101" s="4">
        <f t="shared" si="16"/>
        <v>57432.670312500013</v>
      </c>
      <c r="H101">
        <f t="shared" si="19"/>
        <v>0.39632622883886814</v>
      </c>
      <c r="I101" s="4">
        <f t="shared" si="23"/>
        <v>0</v>
      </c>
      <c r="J101" s="4">
        <f t="shared" si="23"/>
        <v>0</v>
      </c>
      <c r="K101" s="12">
        <f t="shared" si="17"/>
        <v>0.99529280145095256</v>
      </c>
      <c r="L101" s="4">
        <f t="shared" si="24"/>
        <v>4531.1128659431643</v>
      </c>
      <c r="M101" s="4">
        <f t="shared" si="25"/>
        <v>22654.928037101286</v>
      </c>
      <c r="N101" s="8">
        <f t="shared" si="18"/>
        <v>18123.815171158123</v>
      </c>
      <c r="O101" s="8">
        <f t="shared" si="20"/>
        <v>-33744.921470081266</v>
      </c>
    </row>
    <row r="102" spans="1:15" x14ac:dyDescent="0.25">
      <c r="A102" s="1">
        <v>46478</v>
      </c>
      <c r="D102" s="5">
        <f t="shared" si="22"/>
        <v>11486.8566764928</v>
      </c>
      <c r="E102" s="4">
        <v>15000</v>
      </c>
      <c r="F102" s="15">
        <f t="shared" si="26"/>
        <v>3.8288446875000011</v>
      </c>
      <c r="G102" s="4">
        <f t="shared" si="16"/>
        <v>57432.670312500013</v>
      </c>
      <c r="H102">
        <f t="shared" si="19"/>
        <v>0.39260092000303254</v>
      </c>
      <c r="I102" s="4">
        <f t="shared" si="23"/>
        <v>0</v>
      </c>
      <c r="J102" s="4">
        <f t="shared" si="23"/>
        <v>0</v>
      </c>
      <c r="K102" s="12">
        <f t="shared" si="17"/>
        <v>0.99529280145095256</v>
      </c>
      <c r="L102" s="4">
        <f t="shared" si="24"/>
        <v>4488.5222081279608</v>
      </c>
      <c r="M102" s="4">
        <f t="shared" si="25"/>
        <v>22441.980728922634</v>
      </c>
      <c r="N102" s="8">
        <f t="shared" si="18"/>
        <v>17953.458520794673</v>
      </c>
      <c r="O102" s="8">
        <f t="shared" si="20"/>
        <v>-15791.462949286593</v>
      </c>
    </row>
    <row r="103" spans="1:15" x14ac:dyDescent="0.25">
      <c r="A103" s="1">
        <v>46508</v>
      </c>
      <c r="D103" s="5">
        <f t="shared" si="22"/>
        <v>11486.8566764928</v>
      </c>
      <c r="E103" s="4">
        <v>15000</v>
      </c>
      <c r="F103" s="15">
        <f t="shared" si="26"/>
        <v>3.8288446875000011</v>
      </c>
      <c r="G103" s="4">
        <f t="shared" si="16"/>
        <v>57432.670312500013</v>
      </c>
      <c r="H103">
        <f t="shared" si="19"/>
        <v>0.38891062758779321</v>
      </c>
      <c r="I103" s="4">
        <f t="shared" si="23"/>
        <v>0</v>
      </c>
      <c r="J103" s="4">
        <f t="shared" si="23"/>
        <v>0</v>
      </c>
      <c r="K103" s="12">
        <f t="shared" si="17"/>
        <v>0.99529280145095256</v>
      </c>
      <c r="L103" s="4">
        <f t="shared" si="24"/>
        <v>4446.3318855475645</v>
      </c>
      <c r="M103" s="4">
        <f t="shared" si="25"/>
        <v>22231.035040699971</v>
      </c>
      <c r="N103" s="8">
        <f t="shared" si="18"/>
        <v>17784.703155152405</v>
      </c>
      <c r="O103" s="8">
        <f t="shared" si="20"/>
        <v>1993.2402058658117</v>
      </c>
    </row>
    <row r="104" spans="1:15" x14ac:dyDescent="0.25">
      <c r="A104" s="1">
        <v>46539</v>
      </c>
      <c r="D104" s="5">
        <f t="shared" si="22"/>
        <v>11486.8566764928</v>
      </c>
      <c r="E104" s="4">
        <v>15000</v>
      </c>
      <c r="F104" s="15">
        <f t="shared" si="26"/>
        <v>3.8288446875000011</v>
      </c>
      <c r="G104" s="4">
        <f t="shared" si="16"/>
        <v>57432.670312500013</v>
      </c>
      <c r="H104">
        <f t="shared" si="19"/>
        <v>0.38525502245273108</v>
      </c>
      <c r="I104" s="4">
        <f t="shared" si="23"/>
        <v>0</v>
      </c>
      <c r="J104" s="4">
        <f t="shared" si="23"/>
        <v>0</v>
      </c>
      <c r="K104" s="12">
        <f t="shared" si="17"/>
        <v>0.99529280145095256</v>
      </c>
      <c r="L104" s="4">
        <f t="shared" si="24"/>
        <v>4404.5381352100812</v>
      </c>
      <c r="M104" s="4">
        <f t="shared" si="25"/>
        <v>22022.07215800224</v>
      </c>
      <c r="N104" s="8">
        <f t="shared" si="18"/>
        <v>17617.534022792159</v>
      </c>
      <c r="O104" s="8">
        <f t="shared" si="20"/>
        <v>19610.774228657971</v>
      </c>
    </row>
    <row r="105" spans="1:15" x14ac:dyDescent="0.25">
      <c r="A105" s="1">
        <v>46569</v>
      </c>
      <c r="D105" s="5">
        <f t="shared" si="22"/>
        <v>11486.8566764928</v>
      </c>
      <c r="E105" s="4">
        <v>15000</v>
      </c>
      <c r="F105" s="15">
        <f t="shared" si="26"/>
        <v>3.8288446875000011</v>
      </c>
      <c r="G105" s="4">
        <f t="shared" si="16"/>
        <v>57432.670312500013</v>
      </c>
      <c r="H105">
        <f t="shared" si="19"/>
        <v>0.38163377855121605</v>
      </c>
      <c r="I105" s="4">
        <f t="shared" si="23"/>
        <v>0</v>
      </c>
      <c r="J105" s="4">
        <f t="shared" si="23"/>
        <v>0</v>
      </c>
      <c r="K105" s="12">
        <f t="shared" si="17"/>
        <v>0.99529280145095256</v>
      </c>
      <c r="L105" s="4">
        <f t="shared" si="24"/>
        <v>4363.1372294942403</v>
      </c>
      <c r="M105" s="4">
        <f t="shared" si="25"/>
        <v>21815.073443246551</v>
      </c>
      <c r="N105" s="8">
        <f t="shared" si="18"/>
        <v>17451.936213752309</v>
      </c>
      <c r="O105" s="8">
        <f t="shared" si="20"/>
        <v>37062.71044241028</v>
      </c>
    </row>
    <row r="106" spans="1:15" x14ac:dyDescent="0.25">
      <c r="A106" s="1">
        <v>46600</v>
      </c>
      <c r="D106" s="5">
        <f>D105</f>
        <v>11486.8566764928</v>
      </c>
      <c r="E106" s="4">
        <v>15000</v>
      </c>
      <c r="F106" s="15">
        <f t="shared" si="26"/>
        <v>3.8288446875000011</v>
      </c>
      <c r="G106" s="4">
        <f t="shared" si="16"/>
        <v>57432.670312500013</v>
      </c>
      <c r="H106">
        <f t="shared" si="19"/>
        <v>0.37804657290132659</v>
      </c>
      <c r="I106" s="4">
        <f t="shared" si="23"/>
        <v>0</v>
      </c>
      <c r="J106" s="4">
        <f t="shared" si="23"/>
        <v>0</v>
      </c>
      <c r="K106" s="12">
        <f t="shared" si="17"/>
        <v>0.99529280145095256</v>
      </c>
      <c r="L106" s="4">
        <f t="shared" si="24"/>
        <v>4322.125475816928</v>
      </c>
      <c r="M106" s="4">
        <f t="shared" si="25"/>
        <v>21610.020434035872</v>
      </c>
      <c r="N106" s="8">
        <f t="shared" si="18"/>
        <v>17287.894958218945</v>
      </c>
      <c r="O106" s="8">
        <f t="shared" si="20"/>
        <v>54350.605400629225</v>
      </c>
    </row>
    <row r="107" spans="1:15" x14ac:dyDescent="0.25">
      <c r="A107" s="1">
        <v>46631</v>
      </c>
      <c r="D107" s="5">
        <f>D106*1.02</f>
        <v>11716.593810022656</v>
      </c>
      <c r="E107" s="4">
        <v>15000</v>
      </c>
      <c r="F107" s="15">
        <f t="shared" si="26"/>
        <v>3.8288446875000011</v>
      </c>
      <c r="G107" s="4">
        <f t="shared" si="16"/>
        <v>57432.670312500013</v>
      </c>
      <c r="H107">
        <f t="shared" si="19"/>
        <v>0.37449308555704269</v>
      </c>
      <c r="I107" s="4">
        <f t="shared" si="23"/>
        <v>0</v>
      </c>
      <c r="J107" s="4">
        <f t="shared" si="23"/>
        <v>0</v>
      </c>
      <c r="K107" s="12">
        <f t="shared" si="17"/>
        <v>0.99529280145095256</v>
      </c>
      <c r="L107" s="4">
        <f t="shared" si="24"/>
        <v>4367.1292006299172</v>
      </c>
      <c r="M107" s="4">
        <f t="shared" si="25"/>
        <v>21406.894841512367</v>
      </c>
      <c r="N107" s="8">
        <f t="shared" si="18"/>
        <v>17039.765640882448</v>
      </c>
      <c r="O107" s="8">
        <f t="shared" si="20"/>
        <v>71390.37104151168</v>
      </c>
    </row>
    <row r="108" spans="1:15" x14ac:dyDescent="0.25">
      <c r="A108" s="1">
        <v>46661</v>
      </c>
      <c r="D108" s="5">
        <f t="shared" si="22"/>
        <v>11716.593810022656</v>
      </c>
      <c r="E108" s="4">
        <v>15000</v>
      </c>
      <c r="F108" s="15">
        <f t="shared" si="26"/>
        <v>3.8288446875000011</v>
      </c>
      <c r="G108" s="4">
        <f t="shared" si="16"/>
        <v>57432.670312500013</v>
      </c>
      <c r="H108">
        <f t="shared" si="19"/>
        <v>0.37097299957970964</v>
      </c>
      <c r="I108" s="4">
        <f t="shared" si="23"/>
        <v>0</v>
      </c>
      <c r="J108" s="4">
        <f t="shared" si="23"/>
        <v>0</v>
      </c>
      <c r="K108" s="12">
        <f t="shared" si="17"/>
        <v>0.99529280145095256</v>
      </c>
      <c r="L108" s="4">
        <f t="shared" si="24"/>
        <v>4326.0799240125052</v>
      </c>
      <c r="M108" s="4">
        <f t="shared" si="25"/>
        <v>21205.678548726173</v>
      </c>
      <c r="N108" s="8">
        <f t="shared" si="18"/>
        <v>16879.598624713668</v>
      </c>
      <c r="O108" s="8">
        <f t="shared" si="20"/>
        <v>88269.969666225341</v>
      </c>
    </row>
    <row r="109" spans="1:15" x14ac:dyDescent="0.25">
      <c r="A109" s="1">
        <v>46692</v>
      </c>
      <c r="D109" s="5">
        <f t="shared" si="22"/>
        <v>11716.593810022656</v>
      </c>
      <c r="E109" s="4">
        <v>15000</v>
      </c>
      <c r="F109" s="15">
        <f t="shared" si="26"/>
        <v>3.8288446875000011</v>
      </c>
      <c r="G109" s="4">
        <f t="shared" si="16"/>
        <v>57432.670312500013</v>
      </c>
      <c r="H109">
        <f t="shared" si="19"/>
        <v>0.36748600100976997</v>
      </c>
      <c r="I109" s="4">
        <f t="shared" si="23"/>
        <v>0</v>
      </c>
      <c r="J109" s="4">
        <f t="shared" si="23"/>
        <v>0</v>
      </c>
      <c r="K109" s="12">
        <f t="shared" si="17"/>
        <v>0.99529280145095256</v>
      </c>
      <c r="L109" s="4">
        <f t="shared" si="24"/>
        <v>4285.4164942600255</v>
      </c>
      <c r="M109" s="4">
        <f t="shared" si="25"/>
        <v>21006.353609019556</v>
      </c>
      <c r="N109" s="8">
        <f t="shared" si="18"/>
        <v>16720.93711475953</v>
      </c>
      <c r="O109" s="8">
        <f t="shared" si="20"/>
        <v>104990.90678098486</v>
      </c>
    </row>
    <row r="110" spans="1:15" x14ac:dyDescent="0.25">
      <c r="A110" s="1">
        <v>46722</v>
      </c>
      <c r="D110" s="5">
        <f t="shared" si="22"/>
        <v>11716.593810022656</v>
      </c>
      <c r="E110" s="4">
        <v>15000</v>
      </c>
      <c r="F110" s="15">
        <f t="shared" si="26"/>
        <v>3.8288446875000011</v>
      </c>
      <c r="G110" s="4">
        <f t="shared" si="16"/>
        <v>57432.670312500013</v>
      </c>
      <c r="H110">
        <f t="shared" si="19"/>
        <v>0.36403177883876103</v>
      </c>
      <c r="I110" s="4">
        <f t="shared" si="23"/>
        <v>0</v>
      </c>
      <c r="J110" s="4">
        <f t="shared" si="23"/>
        <v>0</v>
      </c>
      <c r="K110" s="12">
        <f t="shared" si="17"/>
        <v>0.99529280145095256</v>
      </c>
      <c r="L110" s="4">
        <f t="shared" si="24"/>
        <v>4245.135284565491</v>
      </c>
      <c r="M110" s="4">
        <f t="shared" si="25"/>
        <v>20808.902244426215</v>
      </c>
      <c r="N110" s="8">
        <f t="shared" si="18"/>
        <v>16563.766959860724</v>
      </c>
      <c r="O110" s="8">
        <f t="shared" si="20"/>
        <v>121554.67374084558</v>
      </c>
    </row>
    <row r="111" spans="1:15" x14ac:dyDescent="0.25">
      <c r="A111" s="1">
        <v>46753</v>
      </c>
      <c r="D111" s="5">
        <f t="shared" si="22"/>
        <v>11716.593810022656</v>
      </c>
      <c r="E111" s="4">
        <v>15000</v>
      </c>
      <c r="F111" s="15">
        <f>F110*1.05</f>
        <v>4.0202869218750017</v>
      </c>
      <c r="G111" s="4">
        <f t="shared" si="16"/>
        <v>60304.303828125026</v>
      </c>
      <c r="H111">
        <f t="shared" si="19"/>
        <v>0.36061002498157602</v>
      </c>
      <c r="I111" s="4">
        <f t="shared" si="23"/>
        <v>0</v>
      </c>
      <c r="J111" s="4">
        <f t="shared" si="23"/>
        <v>0</v>
      </c>
      <c r="K111" s="12">
        <f t="shared" si="17"/>
        <v>0.99529280145095256</v>
      </c>
      <c r="L111" s="4">
        <f t="shared" si="24"/>
        <v>4205.2327022124591</v>
      </c>
      <c r="M111" s="4">
        <f t="shared" si="25"/>
        <v>21643.97218628995</v>
      </c>
      <c r="N111" s="8">
        <f t="shared" si="18"/>
        <v>17438.73948407749</v>
      </c>
      <c r="O111" s="8">
        <f t="shared" si="20"/>
        <v>138993.41322492308</v>
      </c>
    </row>
    <row r="112" spans="1:15" x14ac:dyDescent="0.25">
      <c r="A112" s="1">
        <v>46784</v>
      </c>
      <c r="D112" s="5">
        <f t="shared" si="22"/>
        <v>11716.593810022656</v>
      </c>
      <c r="E112" s="4">
        <v>15000</v>
      </c>
      <c r="F112" s="15">
        <f t="shared" si="26"/>
        <v>4.0202869218750017</v>
      </c>
      <c r="G112" s="4">
        <f t="shared" si="16"/>
        <v>60304.303828125026</v>
      </c>
      <c r="H112">
        <f t="shared" si="19"/>
        <v>0.35722043424898553</v>
      </c>
      <c r="I112" s="4">
        <f t="shared" si="23"/>
        <v>0</v>
      </c>
      <c r="J112" s="4">
        <f t="shared" si="23"/>
        <v>0</v>
      </c>
      <c r="K112" s="12">
        <f t="shared" si="17"/>
        <v>0.99529280145095256</v>
      </c>
      <c r="L112" s="4">
        <f t="shared" si="24"/>
        <v>4165.7051882545929</v>
      </c>
      <c r="M112" s="4">
        <f t="shared" si="25"/>
        <v>21440.527460806115</v>
      </c>
      <c r="N112" s="8">
        <f t="shared" si="18"/>
        <v>17274.822272551522</v>
      </c>
      <c r="O112" s="8">
        <f t="shared" si="20"/>
        <v>156268.23549747461</v>
      </c>
    </row>
    <row r="113" spans="1:19" x14ac:dyDescent="0.25">
      <c r="A113" s="1">
        <v>46813</v>
      </c>
      <c r="D113" s="5">
        <f t="shared" si="22"/>
        <v>11716.593810022656</v>
      </c>
      <c r="E113" s="4">
        <v>15000</v>
      </c>
      <c r="F113" s="15">
        <f t="shared" si="26"/>
        <v>4.0202869218750017</v>
      </c>
      <c r="G113" s="4">
        <f t="shared" si="16"/>
        <v>60304.303828125026</v>
      </c>
      <c r="H113">
        <f t="shared" si="19"/>
        <v>0.3538627043204175</v>
      </c>
      <c r="I113" s="4">
        <f t="shared" si="23"/>
        <v>0</v>
      </c>
      <c r="J113" s="4">
        <f t="shared" si="23"/>
        <v>0</v>
      </c>
      <c r="K113" s="12">
        <f t="shared" si="17"/>
        <v>0.99529280145095256</v>
      </c>
      <c r="L113" s="4">
        <f t="shared" si="24"/>
        <v>4126.5492171982332</v>
      </c>
      <c r="M113" s="4">
        <f t="shared" si="25"/>
        <v>21238.995034782431</v>
      </c>
      <c r="N113" s="8">
        <f t="shared" si="18"/>
        <v>17112.445817584197</v>
      </c>
      <c r="O113" s="8">
        <f t="shared" si="20"/>
        <v>173380.68131505881</v>
      </c>
    </row>
    <row r="114" spans="1:19" x14ac:dyDescent="0.25">
      <c r="A114" s="1">
        <v>46844</v>
      </c>
      <c r="D114" s="5">
        <f t="shared" si="22"/>
        <v>11716.593810022656</v>
      </c>
      <c r="E114" s="4">
        <v>15000</v>
      </c>
      <c r="F114" s="15">
        <f t="shared" si="26"/>
        <v>4.0202869218750017</v>
      </c>
      <c r="G114" s="4">
        <f t="shared" si="16"/>
        <v>60304.303828125026</v>
      </c>
      <c r="H114">
        <f t="shared" si="19"/>
        <v>0.35053653571699289</v>
      </c>
      <c r="I114" s="4">
        <f t="shared" si="23"/>
        <v>0</v>
      </c>
      <c r="J114" s="4">
        <f t="shared" si="23"/>
        <v>0</v>
      </c>
      <c r="K114" s="12">
        <f t="shared" si="17"/>
        <v>0.99529280145095256</v>
      </c>
      <c r="L114" s="4">
        <f t="shared" si="24"/>
        <v>4087.7612966879583</v>
      </c>
      <c r="M114" s="4">
        <f t="shared" si="25"/>
        <v>21039.356933364947</v>
      </c>
      <c r="N114" s="8">
        <f t="shared" si="18"/>
        <v>16951.59563667699</v>
      </c>
      <c r="O114" s="8">
        <f t="shared" si="20"/>
        <v>190332.27695173581</v>
      </c>
    </row>
    <row r="115" spans="1:19" x14ac:dyDescent="0.25">
      <c r="A115" s="1">
        <v>46874</v>
      </c>
      <c r="D115" s="5">
        <f t="shared" si="22"/>
        <v>11716.593810022656</v>
      </c>
      <c r="E115" s="4">
        <v>15000</v>
      </c>
      <c r="F115" s="15">
        <f t="shared" si="26"/>
        <v>4.0202869218750017</v>
      </c>
      <c r="G115" s="4">
        <f t="shared" si="16"/>
        <v>60304.303828125026</v>
      </c>
      <c r="H115">
        <f t="shared" si="19"/>
        <v>0.34724163177481493</v>
      </c>
      <c r="I115" s="4">
        <f t="shared" si="23"/>
        <v>0</v>
      </c>
      <c r="J115" s="4">
        <f t="shared" si="23"/>
        <v>0</v>
      </c>
      <c r="K115" s="12">
        <f t="shared" si="17"/>
        <v>0.99529280145095256</v>
      </c>
      <c r="L115" s="4">
        <f t="shared" si="24"/>
        <v>4049.3379671950988</v>
      </c>
      <c r="M115" s="4">
        <f t="shared" si="25"/>
        <v>20841.5953506562</v>
      </c>
      <c r="N115" s="8">
        <f t="shared" si="18"/>
        <v>16792.257383461103</v>
      </c>
      <c r="O115" s="8">
        <f t="shared" si="20"/>
        <v>207124.53433519692</v>
      </c>
    </row>
    <row r="116" spans="1:19" x14ac:dyDescent="0.25">
      <c r="A116" s="1">
        <v>46905</v>
      </c>
      <c r="D116" s="5">
        <f t="shared" si="22"/>
        <v>11716.593810022656</v>
      </c>
      <c r="E116" s="4">
        <v>15000</v>
      </c>
      <c r="F116" s="15">
        <f t="shared" si="26"/>
        <v>4.0202869218750017</v>
      </c>
      <c r="G116" s="4">
        <f t="shared" si="16"/>
        <v>60304.303828125026</v>
      </c>
      <c r="H116">
        <f t="shared" si="19"/>
        <v>0.34397769861850946</v>
      </c>
      <c r="I116" s="4">
        <f t="shared" si="23"/>
        <v>0</v>
      </c>
      <c r="J116" s="4">
        <f t="shared" si="23"/>
        <v>0</v>
      </c>
      <c r="K116" s="12">
        <f t="shared" si="17"/>
        <v>0.99529280145095256</v>
      </c>
      <c r="L116" s="4">
        <f t="shared" si="24"/>
        <v>4011.2758017091764</v>
      </c>
      <c r="M116" s="4">
        <f t="shared" si="25"/>
        <v>20645.692648127078</v>
      </c>
      <c r="N116" s="8">
        <f t="shared" si="18"/>
        <v>16634.416846417902</v>
      </c>
      <c r="O116" s="8">
        <f t="shared" si="20"/>
        <v>223758.95118161483</v>
      </c>
    </row>
    <row r="117" spans="1:19" x14ac:dyDescent="0.25">
      <c r="A117" s="1">
        <v>46935</v>
      </c>
      <c r="D117" s="5">
        <f t="shared" si="22"/>
        <v>11716.593810022656</v>
      </c>
      <c r="E117" s="4">
        <v>15000</v>
      </c>
      <c r="F117" s="15">
        <f t="shared" si="26"/>
        <v>4.0202869218750017</v>
      </c>
      <c r="G117" s="4">
        <f t="shared" si="16"/>
        <v>60304.303828125026</v>
      </c>
      <c r="H117">
        <f t="shared" si="19"/>
        <v>0.3407444451350139</v>
      </c>
      <c r="I117" s="4">
        <f t="shared" si="23"/>
        <v>0</v>
      </c>
      <c r="J117" s="4">
        <f t="shared" si="23"/>
        <v>0</v>
      </c>
      <c r="K117" s="12">
        <f t="shared" si="17"/>
        <v>0.99529280145095256</v>
      </c>
      <c r="L117" s="4">
        <f t="shared" si="24"/>
        <v>3973.5714054322498</v>
      </c>
      <c r="M117" s="4">
        <f t="shared" si="25"/>
        <v>20451.63135304362</v>
      </c>
      <c r="N117" s="8">
        <f t="shared" si="18"/>
        <v>16478.059947611371</v>
      </c>
      <c r="O117" s="8">
        <f t="shared" si="20"/>
        <v>240237.01112922619</v>
      </c>
      <c r="P117" s="11"/>
      <c r="Q117" s="19"/>
      <c r="R117" s="19"/>
      <c r="S117" s="19"/>
    </row>
    <row r="118" spans="1:19" x14ac:dyDescent="0.25">
      <c r="A118" s="1">
        <v>46966</v>
      </c>
      <c r="D118" s="5">
        <f t="shared" si="22"/>
        <v>11716.593810022656</v>
      </c>
      <c r="E118" s="4">
        <v>15000</v>
      </c>
      <c r="F118" s="15">
        <f t="shared" si="26"/>
        <v>4.0202869218750017</v>
      </c>
      <c r="G118" s="4">
        <f t="shared" si="16"/>
        <v>60304.303828125026</v>
      </c>
      <c r="H118">
        <f t="shared" si="19"/>
        <v>0.33754158294761261</v>
      </c>
      <c r="I118" s="4">
        <f t="shared" si="23"/>
        <v>0</v>
      </c>
      <c r="J118" s="4">
        <f t="shared" si="23"/>
        <v>0</v>
      </c>
      <c r="K118" s="12">
        <f t="shared" si="17"/>
        <v>0.99529280145095256</v>
      </c>
      <c r="L118" s="4">
        <f t="shared" si="24"/>
        <v>3936.221415476125</v>
      </c>
      <c r="M118" s="4">
        <f t="shared" si="25"/>
        <v>20259.394156908609</v>
      </c>
      <c r="N118" s="8">
        <f t="shared" si="18"/>
        <v>16323.172741432485</v>
      </c>
      <c r="O118" s="8">
        <f t="shared" si="20"/>
        <v>256560.18387065869</v>
      </c>
    </row>
    <row r="119" spans="1:19" x14ac:dyDescent="0.25">
      <c r="A119" s="1">
        <v>46997</v>
      </c>
      <c r="D119" s="5">
        <f>D118*1.02</f>
        <v>11950.925686223109</v>
      </c>
      <c r="E119" s="4">
        <v>15000</v>
      </c>
      <c r="F119" s="15">
        <f t="shared" si="26"/>
        <v>4.0202869218750017</v>
      </c>
      <c r="G119" s="4">
        <f t="shared" si="16"/>
        <v>60304.303828125026</v>
      </c>
      <c r="H119">
        <f t="shared" si="19"/>
        <v>0.33436882639021631</v>
      </c>
      <c r="I119" s="4">
        <f t="shared" si="23"/>
        <v>0</v>
      </c>
      <c r="J119" s="4">
        <f t="shared" si="23"/>
        <v>0</v>
      </c>
      <c r="K119" s="12">
        <f t="shared" si="17"/>
        <v>0.99529280145095256</v>
      </c>
      <c r="L119" s="4">
        <f t="shared" si="24"/>
        <v>3977.2069505736695</v>
      </c>
      <c r="M119" s="4">
        <f t="shared" si="25"/>
        <v>20068.963913917825</v>
      </c>
      <c r="N119" s="8">
        <f t="shared" si="18"/>
        <v>16091.756963344156</v>
      </c>
      <c r="O119" s="8">
        <f t="shared" si="20"/>
        <v>272651.94083400286</v>
      </c>
    </row>
    <row r="120" spans="1:19" x14ac:dyDescent="0.25">
      <c r="A120" s="1">
        <v>47027</v>
      </c>
      <c r="D120" s="5">
        <f t="shared" si="22"/>
        <v>11950.925686223109</v>
      </c>
      <c r="E120" s="4">
        <v>15000</v>
      </c>
      <c r="F120" s="15">
        <f t="shared" si="26"/>
        <v>4.0202869218750017</v>
      </c>
      <c r="G120" s="4">
        <f t="shared" si="16"/>
        <v>60304.303828125026</v>
      </c>
      <c r="H120">
        <f t="shared" si="19"/>
        <v>0.33122589248188322</v>
      </c>
      <c r="I120" s="4">
        <f t="shared" si="23"/>
        <v>0</v>
      </c>
      <c r="J120" s="4">
        <f t="shared" si="23"/>
        <v>0</v>
      </c>
      <c r="K120" s="12">
        <f t="shared" si="17"/>
        <v>0.99529280145095256</v>
      </c>
      <c r="L120" s="4">
        <f t="shared" si="24"/>
        <v>3939.8227879399551</v>
      </c>
      <c r="M120" s="4">
        <f t="shared" si="25"/>
        <v>19880.323639430768</v>
      </c>
      <c r="N120" s="8">
        <f t="shared" si="18"/>
        <v>15940.500851490813</v>
      </c>
      <c r="O120" s="8">
        <f t="shared" si="20"/>
        <v>288592.44168549369</v>
      </c>
    </row>
    <row r="121" spans="1:19" x14ac:dyDescent="0.25">
      <c r="A121" s="1">
        <v>47058</v>
      </c>
      <c r="D121" s="5">
        <f t="shared" si="22"/>
        <v>11950.925686223109</v>
      </c>
      <c r="E121" s="4">
        <v>15000</v>
      </c>
      <c r="F121" s="15">
        <f t="shared" si="26"/>
        <v>4.0202869218750017</v>
      </c>
      <c r="G121" s="4">
        <f t="shared" si="16"/>
        <v>60304.303828125026</v>
      </c>
      <c r="H121">
        <f t="shared" si="19"/>
        <v>0.32811250090157995</v>
      </c>
      <c r="I121" s="4">
        <f t="shared" si="23"/>
        <v>0</v>
      </c>
      <c r="J121" s="4">
        <f t="shared" si="23"/>
        <v>0</v>
      </c>
      <c r="K121" s="12">
        <f t="shared" si="17"/>
        <v>0.99529280145095256</v>
      </c>
      <c r="L121" s="4">
        <f t="shared" si="24"/>
        <v>3902.7900215582326</v>
      </c>
      <c r="M121" s="4">
        <f t="shared" si="25"/>
        <v>19693.456508455816</v>
      </c>
      <c r="N121" s="8">
        <f t="shared" si="18"/>
        <v>15790.666486897584</v>
      </c>
      <c r="O121" s="8">
        <f t="shared" si="20"/>
        <v>304383.10817239125</v>
      </c>
    </row>
    <row r="122" spans="1:19" x14ac:dyDescent="0.25">
      <c r="A122" s="1">
        <v>47088</v>
      </c>
      <c r="D122" s="5">
        <f t="shared" si="22"/>
        <v>11950.925686223109</v>
      </c>
      <c r="E122" s="4">
        <v>15000</v>
      </c>
      <c r="F122" s="15">
        <f t="shared" si="26"/>
        <v>4.0202869218750017</v>
      </c>
      <c r="G122" s="4">
        <f t="shared" si="16"/>
        <v>60304.303828125026</v>
      </c>
      <c r="H122">
        <f t="shared" si="19"/>
        <v>0.32502837396317913</v>
      </c>
      <c r="I122" s="4">
        <f t="shared" si="23"/>
        <v>0</v>
      </c>
      <c r="J122" s="4">
        <f t="shared" si="23"/>
        <v>0</v>
      </c>
      <c r="K122" s="12">
        <f t="shared" si="17"/>
        <v>0.99529280145095256</v>
      </c>
      <c r="L122" s="4">
        <f t="shared" si="24"/>
        <v>3866.1053484435674</v>
      </c>
      <c r="M122" s="4">
        <f t="shared" si="25"/>
        <v>19508.34585414956</v>
      </c>
      <c r="N122" s="8">
        <f t="shared" si="18"/>
        <v>15642.240505705993</v>
      </c>
      <c r="O122" s="8">
        <f t="shared" si="20"/>
        <v>320025.34867809725</v>
      </c>
    </row>
    <row r="123" spans="1:19" x14ac:dyDescent="0.25">
      <c r="A123" s="1">
        <v>47119</v>
      </c>
      <c r="D123" s="5">
        <f t="shared" si="22"/>
        <v>11950.925686223109</v>
      </c>
      <c r="E123" s="4">
        <v>15000</v>
      </c>
      <c r="F123" s="15">
        <f>F122*1.05</f>
        <v>4.2213012679687516</v>
      </c>
      <c r="G123" s="4">
        <f t="shared" si="16"/>
        <v>63319.519019531275</v>
      </c>
      <c r="H123">
        <f t="shared" si="19"/>
        <v>0.32197323659069255</v>
      </c>
      <c r="I123" s="4">
        <f t="shared" si="23"/>
        <v>0</v>
      </c>
      <c r="J123" s="4">
        <f t="shared" si="23"/>
        <v>0</v>
      </c>
      <c r="K123" s="12">
        <f t="shared" si="17"/>
        <v>0.99529280145095256</v>
      </c>
      <c r="L123" s="4">
        <f t="shared" si="24"/>
        <v>3829.7654966577716</v>
      </c>
      <c r="M123" s="4">
        <f t="shared" si="25"/>
        <v>20291.223924646809</v>
      </c>
      <c r="N123" s="8">
        <f t="shared" si="18"/>
        <v>16461.458427989037</v>
      </c>
      <c r="O123" s="8">
        <f t="shared" si="20"/>
        <v>336486.80710608629</v>
      </c>
    </row>
    <row r="124" spans="1:19" x14ac:dyDescent="0.25">
      <c r="A124" s="1">
        <v>47150</v>
      </c>
      <c r="D124" s="5">
        <f t="shared" si="22"/>
        <v>11950.925686223109</v>
      </c>
      <c r="E124" s="4">
        <v>15000</v>
      </c>
      <c r="F124" s="15">
        <f t="shared" ref="F124:F146" si="27">F123</f>
        <v>4.2213012679687516</v>
      </c>
      <c r="G124" s="4">
        <f t="shared" si="16"/>
        <v>63319.519019531275</v>
      </c>
      <c r="H124">
        <f t="shared" si="19"/>
        <v>0.31894681629373678</v>
      </c>
      <c r="I124" s="4">
        <f t="shared" si="23"/>
        <v>0</v>
      </c>
      <c r="J124" s="4">
        <f t="shared" si="23"/>
        <v>0</v>
      </c>
      <c r="K124" s="12">
        <f t="shared" si="17"/>
        <v>0.99529280145095256</v>
      </c>
      <c r="L124" s="4">
        <f t="shared" si="24"/>
        <v>3793.7672250175719</v>
      </c>
      <c r="M124" s="4">
        <f t="shared" si="25"/>
        <v>20100.494494505718</v>
      </c>
      <c r="N124" s="8">
        <f t="shared" si="18"/>
        <v>16306.727269488147</v>
      </c>
      <c r="O124" s="8">
        <f t="shared" si="20"/>
        <v>352793.53437557444</v>
      </c>
    </row>
    <row r="125" spans="1:19" x14ac:dyDescent="0.25">
      <c r="A125" s="1">
        <v>47178</v>
      </c>
      <c r="D125" s="5">
        <f t="shared" si="22"/>
        <v>11950.925686223109</v>
      </c>
      <c r="E125" s="4">
        <v>15000</v>
      </c>
      <c r="F125" s="15">
        <f t="shared" si="27"/>
        <v>4.2213012679687516</v>
      </c>
      <c r="G125" s="4">
        <f t="shared" si="16"/>
        <v>63319.519019531275</v>
      </c>
      <c r="H125">
        <f t="shared" si="19"/>
        <v>0.31594884314322963</v>
      </c>
      <c r="I125" s="4">
        <f t="shared" si="23"/>
        <v>0</v>
      </c>
      <c r="J125" s="4">
        <f t="shared" si="23"/>
        <v>0</v>
      </c>
      <c r="K125" s="12">
        <f t="shared" si="17"/>
        <v>0.99529280145095256</v>
      </c>
      <c r="L125" s="4">
        <f t="shared" si="24"/>
        <v>3758.1073228055302</v>
      </c>
      <c r="M125" s="4">
        <f t="shared" si="25"/>
        <v>19911.557845108509</v>
      </c>
      <c r="N125" s="8">
        <f t="shared" si="18"/>
        <v>16153.450522302979</v>
      </c>
      <c r="O125" s="8">
        <f t="shared" si="20"/>
        <v>368946.98489787744</v>
      </c>
    </row>
    <row r="126" spans="1:19" x14ac:dyDescent="0.25">
      <c r="A126" s="1">
        <v>47209</v>
      </c>
      <c r="D126" s="5">
        <f t="shared" si="22"/>
        <v>11950.925686223109</v>
      </c>
      <c r="E126" s="4">
        <v>15000</v>
      </c>
      <c r="F126" s="15">
        <f t="shared" si="27"/>
        <v>4.2213012679687516</v>
      </c>
      <c r="G126" s="4">
        <f t="shared" si="16"/>
        <v>63319.519019531275</v>
      </c>
      <c r="H126">
        <f t="shared" si="19"/>
        <v>0.31297904974731477</v>
      </c>
      <c r="I126" s="4">
        <f t="shared" si="23"/>
        <v>0</v>
      </c>
      <c r="J126" s="4">
        <f t="shared" si="23"/>
        <v>0</v>
      </c>
      <c r="K126" s="12">
        <f t="shared" si="17"/>
        <v>0.99529280145095256</v>
      </c>
      <c r="L126" s="4">
        <f t="shared" si="24"/>
        <v>3722.7826094836728</v>
      </c>
      <c r="M126" s="4">
        <f t="shared" si="25"/>
        <v>19724.397125029616</v>
      </c>
      <c r="N126" s="8">
        <f t="shared" si="18"/>
        <v>16001.614515545944</v>
      </c>
      <c r="O126" s="8">
        <f t="shared" si="20"/>
        <v>384948.59941342339</v>
      </c>
    </row>
    <row r="127" spans="1:19" x14ac:dyDescent="0.25">
      <c r="A127" s="1">
        <v>47239</v>
      </c>
      <c r="D127" s="5">
        <f t="shared" si="22"/>
        <v>11950.925686223109</v>
      </c>
      <c r="E127" s="4">
        <v>15000</v>
      </c>
      <c r="F127" s="15">
        <f t="shared" si="27"/>
        <v>4.2213012679687516</v>
      </c>
      <c r="G127" s="4">
        <f t="shared" si="16"/>
        <v>63319.519019531275</v>
      </c>
      <c r="H127">
        <f t="shared" si="19"/>
        <v>0.31003717122751301</v>
      </c>
      <c r="I127" s="4">
        <f t="shared" si="23"/>
        <v>0</v>
      </c>
      <c r="J127" s="4">
        <f t="shared" si="23"/>
        <v>0</v>
      </c>
      <c r="K127" s="12">
        <f t="shared" si="17"/>
        <v>0.99529280145095256</v>
      </c>
      <c r="L127" s="4">
        <f t="shared" si="24"/>
        <v>3687.7899344098178</v>
      </c>
      <c r="M127" s="4">
        <f t="shared" si="25"/>
        <v>19538.995641240166</v>
      </c>
      <c r="N127" s="8">
        <f t="shared" si="18"/>
        <v>15851.205706830347</v>
      </c>
      <c r="O127" s="8">
        <f t="shared" si="20"/>
        <v>400799.80512025376</v>
      </c>
    </row>
    <row r="128" spans="1:19" x14ac:dyDescent="0.25">
      <c r="A128" s="1">
        <v>47270</v>
      </c>
      <c r="D128" s="5">
        <f t="shared" si="22"/>
        <v>11950.925686223109</v>
      </c>
      <c r="E128" s="4">
        <v>15000</v>
      </c>
      <c r="F128" s="15">
        <f t="shared" si="27"/>
        <v>4.2213012679687516</v>
      </c>
      <c r="G128" s="4">
        <f t="shared" si="16"/>
        <v>63319.519019531275</v>
      </c>
      <c r="H128">
        <f t="shared" si="19"/>
        <v>0.30712294519509742</v>
      </c>
      <c r="I128" s="4">
        <f t="shared" si="23"/>
        <v>0</v>
      </c>
      <c r="J128" s="4">
        <f t="shared" si="23"/>
        <v>0</v>
      </c>
      <c r="K128" s="12">
        <f t="shared" si="17"/>
        <v>0.99529280145095256</v>
      </c>
      <c r="L128" s="4">
        <f t="shared" si="24"/>
        <v>3653.1261765565673</v>
      </c>
      <c r="M128" s="4">
        <f t="shared" si="25"/>
        <v>19355.336857619113</v>
      </c>
      <c r="N128" s="8">
        <f t="shared" si="18"/>
        <v>15702.210681062546</v>
      </c>
      <c r="O128" s="8">
        <f t="shared" si="20"/>
        <v>416502.0158013163</v>
      </c>
    </row>
    <row r="129" spans="1:15" x14ac:dyDescent="0.25">
      <c r="A129" s="1">
        <v>47300</v>
      </c>
      <c r="D129" s="5">
        <f t="shared" si="22"/>
        <v>11950.925686223109</v>
      </c>
      <c r="E129" s="4">
        <v>15000</v>
      </c>
      <c r="F129" s="15">
        <f t="shared" si="27"/>
        <v>4.2213012679687516</v>
      </c>
      <c r="G129" s="4">
        <f t="shared" si="16"/>
        <v>63319.519019531275</v>
      </c>
      <c r="H129">
        <f t="shared" si="19"/>
        <v>0.30423611172769066</v>
      </c>
      <c r="I129" s="4">
        <f t="shared" si="23"/>
        <v>0</v>
      </c>
      <c r="J129" s="4">
        <f t="shared" si="23"/>
        <v>0</v>
      </c>
      <c r="K129" s="12">
        <f t="shared" si="17"/>
        <v>0.99529280145095256</v>
      </c>
      <c r="L129" s="4">
        <f t="shared" si="24"/>
        <v>3618.7882442329374</v>
      </c>
      <c r="M129" s="4">
        <f t="shared" si="25"/>
        <v>19173.404393478373</v>
      </c>
      <c r="N129" s="8">
        <f t="shared" si="18"/>
        <v>15554.616149245436</v>
      </c>
      <c r="O129" s="8">
        <f t="shared" si="20"/>
        <v>432056.63195056171</v>
      </c>
    </row>
    <row r="130" spans="1:15" x14ac:dyDescent="0.25">
      <c r="A130" s="1">
        <v>47331</v>
      </c>
      <c r="D130" s="5">
        <f t="shared" si="22"/>
        <v>11950.925686223109</v>
      </c>
      <c r="E130" s="4">
        <v>15000</v>
      </c>
      <c r="F130" s="15">
        <f t="shared" si="27"/>
        <v>4.2213012679687516</v>
      </c>
      <c r="G130" s="4">
        <f t="shared" si="16"/>
        <v>63319.519019531275</v>
      </c>
      <c r="H130">
        <f t="shared" si="19"/>
        <v>0.30137641334608239</v>
      </c>
      <c r="I130" s="4">
        <f t="shared" si="23"/>
        <v>0</v>
      </c>
      <c r="J130" s="4">
        <f t="shared" si="23"/>
        <v>0</v>
      </c>
      <c r="K130" s="12">
        <f t="shared" si="17"/>
        <v>0.99529280145095256</v>
      </c>
      <c r="L130" s="4">
        <f t="shared" si="24"/>
        <v>3584.7730748086101</v>
      </c>
      <c r="M130" s="4">
        <f t="shared" si="25"/>
        <v>18993.182022101806</v>
      </c>
      <c r="N130" s="8">
        <f t="shared" si="18"/>
        <v>15408.408947293196</v>
      </c>
      <c r="O130" s="8">
        <f t="shared" si="20"/>
        <v>447465.04089785489</v>
      </c>
    </row>
    <row r="131" spans="1:15" x14ac:dyDescent="0.25">
      <c r="A131" s="1">
        <v>47362</v>
      </c>
      <c r="D131" s="5">
        <f>D130*1.02</f>
        <v>12189.944199947571</v>
      </c>
      <c r="E131" s="4">
        <v>15000</v>
      </c>
      <c r="F131" s="15">
        <f t="shared" si="27"/>
        <v>4.2213012679687516</v>
      </c>
      <c r="G131" s="4">
        <f t="shared" si="16"/>
        <v>63319.519019531275</v>
      </c>
      <c r="H131">
        <f t="shared" si="19"/>
        <v>0.29854359499126426</v>
      </c>
      <c r="I131" s="4">
        <f t="shared" ref="I131:J145" si="28">B131*$H131</f>
        <v>0</v>
      </c>
      <c r="J131" s="4">
        <f t="shared" si="28"/>
        <v>0</v>
      </c>
      <c r="K131" s="12">
        <f t="shared" si="17"/>
        <v>0.99529280145095256</v>
      </c>
      <c r="L131" s="4">
        <f t="shared" ref="L131:L146" si="29">D131*$H131*$K131</f>
        <v>3622.0991871295887</v>
      </c>
      <c r="M131" s="4">
        <f t="shared" ref="M131:M146" si="30">G131*$H131*K131</f>
        <v>18814.653669297943</v>
      </c>
      <c r="N131" s="8">
        <f t="shared" si="18"/>
        <v>15192.554482168354</v>
      </c>
      <c r="O131" s="8">
        <f t="shared" si="20"/>
        <v>462657.59538002324</v>
      </c>
    </row>
    <row r="132" spans="1:15" x14ac:dyDescent="0.25">
      <c r="A132" s="1">
        <v>47392</v>
      </c>
      <c r="D132" s="5">
        <f t="shared" si="22"/>
        <v>12189.944199947571</v>
      </c>
      <c r="E132" s="4">
        <v>15000</v>
      </c>
      <c r="F132" s="15">
        <f t="shared" si="27"/>
        <v>4.2213012679687516</v>
      </c>
      <c r="G132" s="4">
        <f t="shared" ref="G132:G145" si="31">E132*F132</f>
        <v>63319.519019531275</v>
      </c>
      <c r="H132">
        <f t="shared" si="19"/>
        <v>0.29573740400168119</v>
      </c>
      <c r="I132" s="4">
        <f t="shared" si="28"/>
        <v>0</v>
      </c>
      <c r="J132" s="4">
        <f t="shared" si="28"/>
        <v>0</v>
      </c>
      <c r="K132" s="12">
        <f t="shared" ref="K132:K146" si="32">(((1+$B$1)^(1/12)-1)/(1+$B$1)^(1/12))/(LN(1+$B$1)/12)</f>
        <v>0.99529280145095256</v>
      </c>
      <c r="L132" s="4">
        <f t="shared" si="29"/>
        <v>3588.0528961595992</v>
      </c>
      <c r="M132" s="4">
        <f t="shared" si="30"/>
        <v>18637.803411966328</v>
      </c>
      <c r="N132" s="8">
        <f t="shared" ref="N132:N145" si="33">M132-SUM(I132,J132,L132)</f>
        <v>15049.750515806729</v>
      </c>
      <c r="O132" s="8">
        <f t="shared" si="20"/>
        <v>477707.34589582996</v>
      </c>
    </row>
    <row r="133" spans="1:15" x14ac:dyDescent="0.25">
      <c r="A133" s="1">
        <v>47423</v>
      </c>
      <c r="D133" s="5">
        <f t="shared" si="22"/>
        <v>12189.944199947571</v>
      </c>
      <c r="E133" s="4">
        <v>15000</v>
      </c>
      <c r="F133" s="15">
        <f t="shared" si="27"/>
        <v>4.2213012679687516</v>
      </c>
      <c r="G133" s="4">
        <f t="shared" si="31"/>
        <v>63319.519019531275</v>
      </c>
      <c r="H133">
        <f t="shared" ref="H133:H146" si="34">H132*(1+$B$1)^(-1/12)</f>
        <v>0.29295759009069611</v>
      </c>
      <c r="I133" s="4">
        <f t="shared" si="28"/>
        <v>0</v>
      </c>
      <c r="J133" s="4">
        <f t="shared" si="28"/>
        <v>0</v>
      </c>
      <c r="K133" s="12">
        <f t="shared" si="32"/>
        <v>0.99529280145095256</v>
      </c>
      <c r="L133" s="4">
        <f t="shared" si="29"/>
        <v>3554.3266267762442</v>
      </c>
      <c r="M133" s="4">
        <f t="shared" si="30"/>
        <v>18462.615476677311</v>
      </c>
      <c r="N133" s="8">
        <f t="shared" si="33"/>
        <v>14908.288849901066</v>
      </c>
      <c r="O133" s="8">
        <f t="shared" ref="O133:O145" si="35">O132+N133</f>
        <v>492615.63474573102</v>
      </c>
    </row>
    <row r="134" spans="1:15" x14ac:dyDescent="0.25">
      <c r="A134" s="1">
        <v>47453</v>
      </c>
      <c r="D134" s="5">
        <f t="shared" si="22"/>
        <v>12189.944199947571</v>
      </c>
      <c r="E134" s="4">
        <v>15000</v>
      </c>
      <c r="F134" s="15">
        <f t="shared" si="27"/>
        <v>4.2213012679687516</v>
      </c>
      <c r="G134" s="4">
        <f t="shared" si="31"/>
        <v>63319.519019531275</v>
      </c>
      <c r="H134">
        <f t="shared" si="34"/>
        <v>0.29020390532426676</v>
      </c>
      <c r="I134" s="4">
        <f t="shared" si="28"/>
        <v>0</v>
      </c>
      <c r="J134" s="4">
        <f t="shared" si="28"/>
        <v>0</v>
      </c>
      <c r="K134" s="12">
        <f t="shared" si="32"/>
        <v>0.99529280145095256</v>
      </c>
      <c r="L134" s="4">
        <f t="shared" si="29"/>
        <v>3520.9173709039596</v>
      </c>
      <c r="M134" s="4">
        <f t="shared" si="30"/>
        <v>18289.074238265192</v>
      </c>
      <c r="N134" s="8">
        <f t="shared" si="33"/>
        <v>14768.156867361231</v>
      </c>
      <c r="O134" s="8">
        <f t="shared" si="35"/>
        <v>507383.79161309224</v>
      </c>
    </row>
    <row r="135" spans="1:15" x14ac:dyDescent="0.25">
      <c r="A135" s="1">
        <v>47484</v>
      </c>
      <c r="D135" s="5">
        <f t="shared" si="22"/>
        <v>12189.944199947571</v>
      </c>
      <c r="E135" s="4">
        <v>15000</v>
      </c>
      <c r="F135" s="15">
        <f>F134*1.05</f>
        <v>4.4323663313671897</v>
      </c>
      <c r="G135" s="4">
        <f t="shared" si="31"/>
        <v>66485.494970507847</v>
      </c>
      <c r="H135">
        <f t="shared" si="34"/>
        <v>0.28747610409883229</v>
      </c>
      <c r="I135" s="4">
        <f t="shared" si="28"/>
        <v>0</v>
      </c>
      <c r="J135" s="4">
        <f t="shared" si="28"/>
        <v>0</v>
      </c>
      <c r="K135" s="12">
        <f t="shared" si="32"/>
        <v>0.99529280145095256</v>
      </c>
      <c r="L135" s="4">
        <f t="shared" si="29"/>
        <v>3487.822148741895</v>
      </c>
      <c r="M135" s="4">
        <f t="shared" si="30"/>
        <v>19023.022429356359</v>
      </c>
      <c r="N135" s="8">
        <f t="shared" si="33"/>
        <v>15535.200280614463</v>
      </c>
      <c r="O135" s="8">
        <f t="shared" si="35"/>
        <v>522918.99189370673</v>
      </c>
    </row>
    <row r="136" spans="1:15" x14ac:dyDescent="0.25">
      <c r="A136" s="1">
        <v>47515</v>
      </c>
      <c r="D136" s="5">
        <f t="shared" si="22"/>
        <v>12189.944199947571</v>
      </c>
      <c r="E136" s="4">
        <v>15000</v>
      </c>
      <c r="F136" s="15">
        <f t="shared" si="27"/>
        <v>4.4323663313671897</v>
      </c>
      <c r="G136" s="4">
        <f t="shared" si="31"/>
        <v>66485.494970507847</v>
      </c>
      <c r="H136">
        <f t="shared" si="34"/>
        <v>0.28477394311940751</v>
      </c>
      <c r="I136" s="4">
        <f t="shared" si="28"/>
        <v>0</v>
      </c>
      <c r="J136" s="4">
        <f t="shared" si="28"/>
        <v>0</v>
      </c>
      <c r="K136" s="12">
        <f t="shared" si="32"/>
        <v>0.99529280145095256</v>
      </c>
      <c r="L136" s="4">
        <f t="shared" si="29"/>
        <v>3455.0380084981421</v>
      </c>
      <c r="M136" s="4">
        <f t="shared" si="30"/>
        <v>18844.21358859909</v>
      </c>
      <c r="N136" s="8">
        <f t="shared" si="33"/>
        <v>15389.175580100948</v>
      </c>
      <c r="O136" s="8">
        <f t="shared" si="35"/>
        <v>538308.1674738077</v>
      </c>
    </row>
    <row r="137" spans="1:15" x14ac:dyDescent="0.25">
      <c r="A137" s="1">
        <v>47543</v>
      </c>
      <c r="D137" s="5">
        <f t="shared" si="22"/>
        <v>12189.944199947571</v>
      </c>
      <c r="E137" s="4">
        <v>15000</v>
      </c>
      <c r="F137" s="15">
        <f t="shared" si="27"/>
        <v>4.4323663313671897</v>
      </c>
      <c r="G137" s="4">
        <f t="shared" si="31"/>
        <v>66485.494970507847</v>
      </c>
      <c r="H137">
        <f t="shared" si="34"/>
        <v>0.28209718137788325</v>
      </c>
      <c r="I137" s="4">
        <f t="shared" si="28"/>
        <v>0</v>
      </c>
      <c r="J137" s="4">
        <f t="shared" si="28"/>
        <v>0</v>
      </c>
      <c r="K137" s="12">
        <f t="shared" si="32"/>
        <v>0.99529280145095256</v>
      </c>
      <c r="L137" s="4">
        <f t="shared" si="29"/>
        <v>3422.5620261264608</v>
      </c>
      <c r="M137" s="4">
        <f t="shared" si="30"/>
        <v>18667.085479789206</v>
      </c>
      <c r="N137" s="8">
        <f t="shared" si="33"/>
        <v>15244.523453662745</v>
      </c>
      <c r="O137" s="8">
        <f t="shared" si="35"/>
        <v>553552.69092747045</v>
      </c>
    </row>
    <row r="138" spans="1:15" x14ac:dyDescent="0.25">
      <c r="A138" s="1">
        <v>47574</v>
      </c>
      <c r="D138" s="5">
        <f t="shared" si="22"/>
        <v>12189.944199947571</v>
      </c>
      <c r="E138" s="4">
        <v>15000</v>
      </c>
      <c r="F138" s="15">
        <f t="shared" si="27"/>
        <v>4.4323663313671897</v>
      </c>
      <c r="G138" s="4">
        <f t="shared" si="31"/>
        <v>66485.494970507847</v>
      </c>
      <c r="H138">
        <f t="shared" si="34"/>
        <v>0.2794455801315307</v>
      </c>
      <c r="I138" s="4">
        <f t="shared" si="28"/>
        <v>0</v>
      </c>
      <c r="J138" s="4">
        <f t="shared" si="28"/>
        <v>0</v>
      </c>
      <c r="K138" s="12">
        <f t="shared" si="32"/>
        <v>0.99529280145095256</v>
      </c>
      <c r="L138" s="4">
        <f t="shared" si="29"/>
        <v>3390.3913050654837</v>
      </c>
      <c r="M138" s="4">
        <f t="shared" si="30"/>
        <v>18491.622304715245</v>
      </c>
      <c r="N138" s="8">
        <f t="shared" si="33"/>
        <v>15101.230999649761</v>
      </c>
      <c r="O138" s="8">
        <f t="shared" si="35"/>
        <v>568653.92192712019</v>
      </c>
    </row>
    <row r="139" spans="1:15" x14ac:dyDescent="0.25">
      <c r="A139" s="1">
        <v>47604</v>
      </c>
      <c r="D139" s="5">
        <f t="shared" si="22"/>
        <v>12189.944199947571</v>
      </c>
      <c r="E139" s="4">
        <v>15000</v>
      </c>
      <c r="F139" s="15">
        <f t="shared" si="27"/>
        <v>4.4323663313671897</v>
      </c>
      <c r="G139" s="4">
        <f t="shared" si="31"/>
        <v>66485.494970507847</v>
      </c>
      <c r="H139">
        <f t="shared" si="34"/>
        <v>0.27681890288170774</v>
      </c>
      <c r="I139" s="4">
        <f t="shared" si="28"/>
        <v>0</v>
      </c>
      <c r="J139" s="4">
        <f t="shared" si="28"/>
        <v>0</v>
      </c>
      <c r="K139" s="12">
        <f t="shared" si="32"/>
        <v>0.99529280145095256</v>
      </c>
      <c r="L139" s="4">
        <f t="shared" si="29"/>
        <v>3358.5229759803665</v>
      </c>
      <c r="M139" s="4">
        <f t="shared" si="30"/>
        <v>18317.808413662638</v>
      </c>
      <c r="N139" s="8">
        <f t="shared" si="33"/>
        <v>14959.285437682272</v>
      </c>
      <c r="O139" s="8">
        <f t="shared" si="35"/>
        <v>583613.20736480248</v>
      </c>
    </row>
    <row r="140" spans="1:15" x14ac:dyDescent="0.25">
      <c r="A140" s="1">
        <v>47635</v>
      </c>
      <c r="D140" s="5">
        <f t="shared" si="22"/>
        <v>12189.944199947571</v>
      </c>
      <c r="E140" s="4">
        <v>15000</v>
      </c>
      <c r="F140" s="15">
        <f t="shared" si="27"/>
        <v>4.4323663313671897</v>
      </c>
      <c r="G140" s="4">
        <f t="shared" si="31"/>
        <v>66485.494970507847</v>
      </c>
      <c r="H140">
        <f t="shared" si="34"/>
        <v>0.27421691535276527</v>
      </c>
      <c r="I140" s="4">
        <f t="shared" si="28"/>
        <v>0</v>
      </c>
      <c r="J140" s="4">
        <f t="shared" si="28"/>
        <v>0</v>
      </c>
      <c r="K140" s="12">
        <f t="shared" si="32"/>
        <v>0.99529280145095256</v>
      </c>
      <c r="L140" s="4">
        <f t="shared" si="29"/>
        <v>3326.9541965068706</v>
      </c>
      <c r="M140" s="4">
        <f t="shared" si="30"/>
        <v>18145.628304017904</v>
      </c>
      <c r="N140" s="8">
        <f t="shared" si="33"/>
        <v>14818.674107511033</v>
      </c>
      <c r="O140" s="8">
        <f t="shared" si="35"/>
        <v>598431.88147231354</v>
      </c>
    </row>
    <row r="141" spans="1:15" x14ac:dyDescent="0.25">
      <c r="A141" s="1">
        <v>47665</v>
      </c>
      <c r="D141" s="5">
        <f t="shared" si="22"/>
        <v>12189.944199947571</v>
      </c>
      <c r="E141" s="4">
        <v>15000</v>
      </c>
      <c r="F141" s="15">
        <f t="shared" si="27"/>
        <v>4.4323663313671897</v>
      </c>
      <c r="G141" s="4">
        <f t="shared" si="31"/>
        <v>66485.494970507847</v>
      </c>
      <c r="H141">
        <f t="shared" si="34"/>
        <v>0.27163938547115213</v>
      </c>
      <c r="I141" s="4">
        <f t="shared" si="28"/>
        <v>0</v>
      </c>
      <c r="J141" s="4">
        <f t="shared" si="28"/>
        <v>0</v>
      </c>
      <c r="K141" s="12">
        <f t="shared" si="32"/>
        <v>0.99529280145095256</v>
      </c>
      <c r="L141" s="4">
        <f t="shared" si="29"/>
        <v>3295.6821509978508</v>
      </c>
      <c r="M141" s="4">
        <f t="shared" si="30"/>
        <v>17975.066618885961</v>
      </c>
      <c r="N141" s="8">
        <f t="shared" si="33"/>
        <v>14679.384467888111</v>
      </c>
      <c r="O141" s="8">
        <f t="shared" si="35"/>
        <v>613111.2659402017</v>
      </c>
    </row>
    <row r="142" spans="1:15" x14ac:dyDescent="0.25">
      <c r="A142" s="1">
        <v>47696</v>
      </c>
      <c r="D142" s="5">
        <f t="shared" si="22"/>
        <v>12189.944199947571</v>
      </c>
      <c r="E142" s="4">
        <v>15000</v>
      </c>
      <c r="F142" s="15">
        <f t="shared" si="27"/>
        <v>4.4323663313671897</v>
      </c>
      <c r="G142" s="4">
        <f t="shared" si="31"/>
        <v>66485.494970507847</v>
      </c>
      <c r="H142">
        <f t="shared" si="34"/>
        <v>0.26908608334471618</v>
      </c>
      <c r="I142" s="4">
        <f t="shared" si="28"/>
        <v>0</v>
      </c>
      <c r="J142" s="4">
        <f t="shared" si="28"/>
        <v>0</v>
      </c>
      <c r="K142" s="12">
        <f t="shared" si="32"/>
        <v>0.99529280145095256</v>
      </c>
      <c r="L142" s="4">
        <f t="shared" si="29"/>
        <v>3264.7040502721243</v>
      </c>
      <c r="M142" s="4">
        <f t="shared" si="30"/>
        <v>17806.108145720427</v>
      </c>
      <c r="N142" s="8">
        <f t="shared" si="33"/>
        <v>14541.404095448303</v>
      </c>
      <c r="O142" s="8">
        <f t="shared" si="35"/>
        <v>627652.67003565002</v>
      </c>
    </row>
    <row r="143" spans="1:15" x14ac:dyDescent="0.25">
      <c r="A143" s="1">
        <v>47727</v>
      </c>
      <c r="D143" s="5">
        <f>D142*1.02</f>
        <v>12433.743083946523</v>
      </c>
      <c r="E143" s="4">
        <v>15000</v>
      </c>
      <c r="F143" s="15">
        <f t="shared" si="27"/>
        <v>4.4323663313671897</v>
      </c>
      <c r="G143" s="4">
        <f t="shared" si="31"/>
        <v>66485.494970507847</v>
      </c>
      <c r="H143">
        <f t="shared" si="34"/>
        <v>0.2665567812422</v>
      </c>
      <c r="I143" s="4">
        <f t="shared" si="28"/>
        <v>0</v>
      </c>
      <c r="J143" s="4">
        <f t="shared" si="28"/>
        <v>0</v>
      </c>
      <c r="K143" s="12">
        <f t="shared" si="32"/>
        <v>0.99529280145095256</v>
      </c>
      <c r="L143" s="4">
        <f t="shared" si="29"/>
        <v>3298.6974739930151</v>
      </c>
      <c r="M143" s="4">
        <f t="shared" si="30"/>
        <v>17638.737814966807</v>
      </c>
      <c r="N143" s="8">
        <f t="shared" si="33"/>
        <v>14340.040340973792</v>
      </c>
      <c r="O143" s="8">
        <f t="shared" si="35"/>
        <v>641992.71037662379</v>
      </c>
    </row>
    <row r="144" spans="1:15" x14ac:dyDescent="0.25">
      <c r="A144" s="1">
        <v>47757</v>
      </c>
      <c r="D144" s="5">
        <f t="shared" si="22"/>
        <v>12433.743083946523</v>
      </c>
      <c r="E144" s="4">
        <v>15000</v>
      </c>
      <c r="F144" s="15">
        <f t="shared" si="27"/>
        <v>4.4323663313671897</v>
      </c>
      <c r="G144" s="4">
        <f t="shared" si="31"/>
        <v>66485.494970507847</v>
      </c>
      <c r="H144">
        <f t="shared" si="34"/>
        <v>0.26405125357292941</v>
      </c>
      <c r="I144" s="4">
        <f t="shared" si="28"/>
        <v>0</v>
      </c>
      <c r="J144" s="4">
        <f t="shared" si="28"/>
        <v>0</v>
      </c>
      <c r="K144" s="12">
        <f t="shared" si="32"/>
        <v>0.99529280145095256</v>
      </c>
      <c r="L144" s="4">
        <f t="shared" si="29"/>
        <v>3267.6910304310609</v>
      </c>
      <c r="M144" s="4">
        <f t="shared" si="30"/>
        <v>17472.940698718419</v>
      </c>
      <c r="N144" s="8">
        <f t="shared" si="33"/>
        <v>14205.249668287359</v>
      </c>
      <c r="O144" s="8">
        <f t="shared" si="35"/>
        <v>656197.96004491113</v>
      </c>
    </row>
    <row r="145" spans="1:15" x14ac:dyDescent="0.25">
      <c r="A145" s="1">
        <v>47788</v>
      </c>
      <c r="D145" s="5">
        <f t="shared" si="22"/>
        <v>12433.743083946523</v>
      </c>
      <c r="E145" s="4">
        <v>15000</v>
      </c>
      <c r="F145" s="15">
        <f t="shared" si="27"/>
        <v>4.4323663313671897</v>
      </c>
      <c r="G145" s="4">
        <f t="shared" si="31"/>
        <v>66485.494970507847</v>
      </c>
      <c r="H145">
        <f t="shared" si="34"/>
        <v>0.26156927686669273</v>
      </c>
      <c r="I145" s="4">
        <f t="shared" si="28"/>
        <v>0</v>
      </c>
      <c r="J145" s="4">
        <f t="shared" si="28"/>
        <v>0</v>
      </c>
      <c r="K145" s="12">
        <f t="shared" si="32"/>
        <v>0.99529280145095256</v>
      </c>
      <c r="L145" s="4">
        <f t="shared" si="29"/>
        <v>3236.9760350997913</v>
      </c>
      <c r="M145" s="4">
        <f t="shared" si="30"/>
        <v>17308.702009384964</v>
      </c>
      <c r="N145" s="8">
        <f t="shared" si="33"/>
        <v>14071.725974285173</v>
      </c>
      <c r="O145" s="8">
        <f t="shared" si="35"/>
        <v>670269.68601919629</v>
      </c>
    </row>
    <row r="146" spans="1:15" x14ac:dyDescent="0.25">
      <c r="A146" s="1">
        <v>11293</v>
      </c>
      <c r="D146" s="5">
        <f t="shared" ref="D146" si="36">D145</f>
        <v>12433.743083946523</v>
      </c>
      <c r="E146" s="4">
        <v>15000</v>
      </c>
      <c r="F146" s="15">
        <f t="shared" si="27"/>
        <v>4.4323663313671897</v>
      </c>
      <c r="G146" s="4">
        <f t="shared" ref="G146" si="37">E146*F146</f>
        <v>66485.494970507847</v>
      </c>
      <c r="H146">
        <f t="shared" si="34"/>
        <v>0.25911062975380944</v>
      </c>
      <c r="I146" s="4">
        <f t="shared" ref="I146" si="38">B146*$H146</f>
        <v>0</v>
      </c>
      <c r="J146" s="4">
        <f t="shared" ref="J146" si="39">C146*$H146</f>
        <v>0</v>
      </c>
      <c r="K146" s="12">
        <f t="shared" si="32"/>
        <v>0.99529280145095256</v>
      </c>
      <c r="L146" s="4">
        <f t="shared" si="29"/>
        <v>3206.5497485018182</v>
      </c>
      <c r="M146" s="4">
        <f t="shared" si="30"/>
        <v>17146.007098373608</v>
      </c>
      <c r="N146" s="8">
        <f t="shared" ref="N146" si="40">M146-SUM(I146,J146,L146)</f>
        <v>13939.457349871789</v>
      </c>
      <c r="O146" s="8">
        <f t="shared" ref="O146" si="41">O145+N146</f>
        <v>684209.14336906804</v>
      </c>
    </row>
    <row r="147" spans="1:15" x14ac:dyDescent="0.25">
      <c r="F147" s="10" t="s">
        <v>24</v>
      </c>
      <c r="H147" s="10"/>
      <c r="I147" s="10"/>
      <c r="J147" s="10"/>
      <c r="K147" s="10"/>
      <c r="L147" s="10"/>
      <c r="M147" s="10"/>
      <c r="N147" s="10"/>
    </row>
    <row r="149" spans="1:15" x14ac:dyDescent="0.25">
      <c r="M149" t="s">
        <v>19</v>
      </c>
      <c r="N149" s="9">
        <f>SUM(N3:N146)</f>
        <v>684209.14336906804</v>
      </c>
      <c r="O149" s="10" t="s">
        <v>15</v>
      </c>
    </row>
    <row r="150" spans="1:15" x14ac:dyDescent="0.25">
      <c r="N150" s="10"/>
    </row>
    <row r="151" spans="1:15" x14ac:dyDescent="0.25">
      <c r="N151" s="14"/>
    </row>
    <row r="152" spans="1:15" x14ac:dyDescent="0.25">
      <c r="N152" s="10"/>
    </row>
  </sheetData>
  <mergeCells count="1">
    <mergeCell ref="Q117:S1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1FC4-8C05-4C14-8335-23A2E54EE428}">
  <dimension ref="A1:G8"/>
  <sheetViews>
    <sheetView workbookViewId="0">
      <selection activeCell="A15" sqref="A15"/>
    </sheetView>
  </sheetViews>
  <sheetFormatPr defaultRowHeight="15" x14ac:dyDescent="0.25"/>
  <cols>
    <col min="1" max="1" width="80.85546875" customWidth="1"/>
    <col min="7" max="7" width="42.140625" customWidth="1"/>
  </cols>
  <sheetData>
    <row r="1" spans="1:7" x14ac:dyDescent="0.25">
      <c r="A1" t="s">
        <v>21</v>
      </c>
    </row>
    <row r="2" spans="1:7" x14ac:dyDescent="0.25">
      <c r="A2" s="16" t="s">
        <v>28</v>
      </c>
      <c r="B2" s="10" t="s">
        <v>15</v>
      </c>
      <c r="C2" s="16"/>
      <c r="D2" s="16"/>
      <c r="E2" s="16"/>
      <c r="F2" s="16"/>
      <c r="G2" s="16"/>
    </row>
    <row r="3" spans="1:7" x14ac:dyDescent="0.25">
      <c r="A3" s="16" t="s">
        <v>22</v>
      </c>
      <c r="B3" s="10" t="s">
        <v>15</v>
      </c>
      <c r="C3" s="16"/>
      <c r="D3" s="16"/>
      <c r="E3" s="16"/>
      <c r="F3" s="16"/>
      <c r="G3" s="16"/>
    </row>
    <row r="4" spans="1:7" x14ac:dyDescent="0.25">
      <c r="A4" s="16" t="s">
        <v>29</v>
      </c>
      <c r="B4" s="10" t="s">
        <v>15</v>
      </c>
      <c r="C4" s="16"/>
      <c r="D4" s="16"/>
      <c r="E4" s="16"/>
      <c r="F4" s="16"/>
      <c r="G4" s="16"/>
    </row>
    <row r="5" spans="1:7" x14ac:dyDescent="0.25">
      <c r="A5" s="16" t="s">
        <v>23</v>
      </c>
      <c r="B5" s="10" t="s">
        <v>15</v>
      </c>
      <c r="C5" s="16"/>
      <c r="D5" s="16"/>
      <c r="E5" s="16"/>
      <c r="F5" s="16"/>
      <c r="G5" s="16"/>
    </row>
    <row r="6" spans="1:7" x14ac:dyDescent="0.25">
      <c r="A6" s="16" t="s">
        <v>30</v>
      </c>
      <c r="B6" s="10" t="s">
        <v>15</v>
      </c>
    </row>
    <row r="7" spans="1:7" x14ac:dyDescent="0.25">
      <c r="A7" s="16" t="s">
        <v>41</v>
      </c>
      <c r="B7" s="10" t="s">
        <v>15</v>
      </c>
    </row>
    <row r="8" spans="1:7" x14ac:dyDescent="0.25">
      <c r="B8" s="10" t="s">
        <v>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09E4-E1A9-4A4B-83CE-51E1193859C9}">
  <dimension ref="A1:D4"/>
  <sheetViews>
    <sheetView workbookViewId="0">
      <selection activeCell="D10" sqref="D10"/>
    </sheetView>
  </sheetViews>
  <sheetFormatPr defaultRowHeight="15" x14ac:dyDescent="0.25"/>
  <cols>
    <col min="1" max="2" width="3.5703125" bestFit="1" customWidth="1"/>
    <col min="3" max="3" width="12.5703125" bestFit="1" customWidth="1"/>
    <col min="4" max="4" width="23.28515625" bestFit="1" customWidth="1"/>
  </cols>
  <sheetData>
    <row r="1" spans="1:4" x14ac:dyDescent="0.25">
      <c r="A1" t="s">
        <v>32</v>
      </c>
      <c r="B1" t="s">
        <v>33</v>
      </c>
      <c r="C1" s="17">
        <f>i!N149</f>
        <v>291187.06817679247</v>
      </c>
      <c r="D1" t="s">
        <v>37</v>
      </c>
    </row>
    <row r="2" spans="1:4" x14ac:dyDescent="0.25">
      <c r="B2" t="s">
        <v>34</v>
      </c>
      <c r="C2">
        <f>i!T117</f>
        <v>115</v>
      </c>
      <c r="D2" t="s">
        <v>16</v>
      </c>
    </row>
    <row r="3" spans="1:4" x14ac:dyDescent="0.25">
      <c r="B3" t="s">
        <v>35</v>
      </c>
      <c r="C3" s="18">
        <f>i!N151</f>
        <v>0.15463587787884864</v>
      </c>
    </row>
    <row r="4" spans="1:4" x14ac:dyDescent="0.25">
      <c r="A4" t="s">
        <v>36</v>
      </c>
      <c r="C4" s="17">
        <f>ii!N149</f>
        <v>684209.14336906804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A08CF-44F4-464B-A616-535D1F9DABAB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cfdab824-e670-41f2-a5ee-7d4504103506"/>
    <ds:schemaRef ds:uri="e0a82e4c-fab7-409b-9177-d9582bcd9bf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58C72C-BE82-474D-A208-8853EDAEA1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8BC24-710A-48E9-B06F-0790BD9B0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</vt:lpstr>
      <vt:lpstr>i</vt:lpstr>
      <vt:lpstr>ii</vt:lpstr>
      <vt:lpstr>iii</vt:lpstr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2019-06-24T17:27:54Z</dcterms:created>
  <dcterms:modified xsi:type="dcterms:W3CDTF">2025-11-12T12:01:33Z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