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405" windowWidth="27555" windowHeight="12300"/>
  </bookViews>
  <sheets>
    <sheet name="Summary" sheetId="3" r:id="rId1"/>
    <sheet name="S14_E_coli_Age" sheetId="1" r:id="rId2"/>
  </sheets>
  <externalReferences>
    <externalReference r:id="rId3"/>
  </externalReferences>
  <definedNames>
    <definedName name="_Order1" hidden="1">255</definedName>
    <definedName name="_Order2" hidden="1">255</definedName>
    <definedName name="_Sort" hidden="1">#REF!</definedName>
    <definedName name="AgeGroup" localSheetId="1">S14_E_coli_Age!$A$4:$A$38</definedName>
    <definedName name="AVON">#REF!</definedName>
    <definedName name="BEDS">#REF!</definedName>
    <definedName name="BERKS">#REF!</definedName>
    <definedName name="BUCKS">#REF!</definedName>
    <definedName name="CAMBS">#REF!</definedName>
    <definedName name="CFR" localSheetId="1">S14_E_coli_Age!$E$4:$E$38</definedName>
    <definedName name="CFR_95high" localSheetId="1">S14_E_coli_Age!$G$4:$G$38</definedName>
    <definedName name="CFR_95low" localSheetId="1">S14_E_coli_Age!$F$4:$F$38</definedName>
    <definedName name="CHESHIRE">#REF!</definedName>
    <definedName name="CLEVELAND">#REF!</definedName>
    <definedName name="CLWYD">#REF!</definedName>
    <definedName name="components_by_LA">#REF!</definedName>
    <definedName name="CORNWALL">#REF!</definedName>
    <definedName name="CUMBRIA">#REF!</definedName>
    <definedName name="_xlnm.Database">#REF!</definedName>
    <definedName name="Deaths" localSheetId="1">S14_E_coli_Age!$D$4:$D$38</definedName>
    <definedName name="DERBYSHIRE">#REF!</definedName>
    <definedName name="DEVON">#REF!</definedName>
    <definedName name="DORSET">#REF!</definedName>
    <definedName name="DURHAM">#REF!</definedName>
    <definedName name="DYFED">#REF!</definedName>
    <definedName name="E_SUSSEX">#REF!</definedName>
    <definedName name="ESSEX">#REF!</definedName>
    <definedName name="fe">#REF!</definedName>
    <definedName name="fem">#REF!</definedName>
    <definedName name="female">#REF!</definedName>
    <definedName name="femaleimprove">#REF!</definedName>
    <definedName name="females_UK">#REF!</definedName>
    <definedName name="femaletab">#REF!</definedName>
    <definedName name="GLOS">#REF!</definedName>
    <definedName name="GTR_MAN">#REF!</definedName>
    <definedName name="GWENT">#REF!</definedName>
    <definedName name="GWYNEDD">#REF!</definedName>
    <definedName name="HANTS">#REF!</definedName>
    <definedName name="HEREFORD_W">#REF!</definedName>
    <definedName name="HERTS">#REF!</definedName>
    <definedName name="HUMBERSIDE">#REF!</definedName>
    <definedName name="I_OF_WIGHT">#REF!</definedName>
    <definedName name="KENT">#REF!</definedName>
    <definedName name="LANCS">#REF!</definedName>
    <definedName name="LEICS">#REF!</definedName>
    <definedName name="LINCS">#REF!</definedName>
    <definedName name="LONDON">#REF!</definedName>
    <definedName name="M_GLAM">#REF!</definedName>
    <definedName name="ma">#REF!</definedName>
    <definedName name="male">#REF!</definedName>
    <definedName name="malei">#REF!</definedName>
    <definedName name="maleimprove">#REF!</definedName>
    <definedName name="males_UK">#REF!</definedName>
    <definedName name="maletab">#REF!</definedName>
    <definedName name="mat">#REF!</definedName>
    <definedName name="MERSEYSIDE">#REF!</definedName>
    <definedName name="N_YORKS">#REF!</definedName>
    <definedName name="NORFOLK">#REF!</definedName>
    <definedName name="NORTHANTS">#REF!</definedName>
    <definedName name="NORTHUMBERLAND">#REF!</definedName>
    <definedName name="NOTTS">#REF!</definedName>
    <definedName name="OXON">#REF!</definedName>
    <definedName name="persons_UK">#REF!</definedName>
    <definedName name="POWYS">#REF!</definedName>
    <definedName name="_xlnm.Print_Area">#REF!</definedName>
    <definedName name="_xlnm.Print_Titles">#N/A</definedName>
    <definedName name="Reports" localSheetId="1">S14_E_coli_Age!$C$4:$C$38</definedName>
    <definedName name="S_GLAM">#REF!</definedName>
    <definedName name="S_YORKS">#REF!</definedName>
    <definedName name="SAM_CTRY_UK">#REF!</definedName>
    <definedName name="sefsf" hidden="1">#REF!</definedName>
    <definedName name="sheet1">#REF!</definedName>
    <definedName name="SHROPS">#REF!</definedName>
    <definedName name="SOMERSET">#REF!</definedName>
    <definedName name="STAFFS">#REF!</definedName>
    <definedName name="SUFFOLK">#REF!</definedName>
    <definedName name="SURREY">#REF!</definedName>
    <definedName name="TYNE_WEAR">#REF!</definedName>
    <definedName name="UK">#REF!</definedName>
    <definedName name="W_GLAM">#REF!</definedName>
    <definedName name="W_MIDS">#REF!</definedName>
    <definedName name="W_SUSSEX">#REF!</definedName>
    <definedName name="W_YORKS">#REF!</definedName>
    <definedName name="WARWICKS">#REF!</definedName>
    <definedName name="WILTS">#REF!</definedName>
    <definedName name="YearRange" localSheetId="1">S14_E_coli_Age!$B$4:$B$38</definedName>
  </definedNames>
  <calcPr calcId="145621"/>
  <pivotCaches>
    <pivotCache cacheId="20" r:id="rId4"/>
  </pivotCaches>
</workbook>
</file>

<file path=xl/calcChain.xml><?xml version="1.0" encoding="utf-8"?>
<calcChain xmlns="http://schemas.openxmlformats.org/spreadsheetml/2006/main">
  <c r="L27" i="3" l="1"/>
  <c r="K27" i="3"/>
  <c r="J27" i="3"/>
  <c r="I27" i="3"/>
  <c r="L26" i="3"/>
  <c r="K26" i="3"/>
  <c r="J26" i="3"/>
  <c r="I26" i="3"/>
  <c r="L25" i="3"/>
  <c r="K25" i="3"/>
  <c r="J25" i="3"/>
  <c r="I25" i="3"/>
  <c r="L24" i="3"/>
  <c r="K24" i="3"/>
  <c r="J24" i="3"/>
  <c r="I24" i="3"/>
  <c r="L23" i="3"/>
  <c r="K23" i="3"/>
  <c r="J23" i="3"/>
  <c r="I23" i="3"/>
  <c r="L22" i="3"/>
  <c r="K22" i="3"/>
  <c r="J22" i="3"/>
  <c r="I22" i="3"/>
  <c r="L21" i="3"/>
  <c r="K21" i="3"/>
  <c r="J21" i="3"/>
  <c r="I21" i="3"/>
  <c r="I28" i="3" s="1"/>
  <c r="I10" i="3"/>
  <c r="J10" i="3"/>
  <c r="K10" i="3"/>
  <c r="L10" i="3"/>
  <c r="I11" i="3"/>
  <c r="J11" i="3"/>
  <c r="K11" i="3"/>
  <c r="L11" i="3"/>
  <c r="I12" i="3"/>
  <c r="J12" i="3"/>
  <c r="K12" i="3"/>
  <c r="L12" i="3"/>
  <c r="I13" i="3"/>
  <c r="J13" i="3"/>
  <c r="K13" i="3"/>
  <c r="L13" i="3"/>
  <c r="I14" i="3"/>
  <c r="J14" i="3"/>
  <c r="K14" i="3"/>
  <c r="L14" i="3"/>
  <c r="I15" i="3"/>
  <c r="J15" i="3"/>
  <c r="K15" i="3"/>
  <c r="L15" i="3"/>
  <c r="J9" i="3"/>
  <c r="K9" i="3"/>
  <c r="L9" i="3"/>
  <c r="I9" i="3"/>
  <c r="K16" i="3" l="1"/>
  <c r="K28" i="3"/>
  <c r="J16" i="3"/>
  <c r="M15" i="3"/>
  <c r="M14" i="3"/>
  <c r="M13" i="3"/>
  <c r="M11" i="3"/>
  <c r="M10" i="3"/>
  <c r="L28" i="3"/>
  <c r="I16" i="3"/>
  <c r="M12" i="3"/>
  <c r="L16" i="3"/>
  <c r="M22" i="3"/>
  <c r="M23" i="3"/>
  <c r="M24" i="3"/>
  <c r="M25" i="3"/>
  <c r="M26" i="3"/>
  <c r="M27" i="3"/>
  <c r="J28" i="3"/>
  <c r="M21" i="3"/>
  <c r="M9" i="3"/>
  <c r="M16" i="3" l="1"/>
  <c r="M28" i="3"/>
</calcChain>
</file>

<file path=xl/sharedStrings.xml><?xml version="1.0" encoding="utf-8"?>
<sst xmlns="http://schemas.openxmlformats.org/spreadsheetml/2006/main" count="126" uniqueCount="38">
  <si>
    <r>
      <t xml:space="preserve">Table S11. Thirty-day all cause fatality rate by age group following </t>
    </r>
    <r>
      <rPr>
        <b/>
        <i/>
        <sz val="10"/>
        <color rgb="FF000000"/>
        <rFont val="Arial"/>
        <family val="2"/>
      </rPr>
      <t xml:space="preserve">E. coli </t>
    </r>
    <r>
      <rPr>
        <b/>
        <sz val="10"/>
        <color rgb="FF000000"/>
        <rFont val="Arial"/>
        <family val="2"/>
      </rPr>
      <t>bacteraemia</t>
    </r>
  </si>
  <si>
    <r>
      <t>Age groups</t>
    </r>
    <r>
      <rPr>
        <b/>
        <vertAlign val="superscript"/>
        <sz val="10"/>
        <color rgb="FF000000"/>
        <rFont val="Arial"/>
        <family val="2"/>
      </rPr>
      <t>1</t>
    </r>
  </si>
  <si>
    <t>Year of specimen collection</t>
  </si>
  <si>
    <r>
      <t>Reports</t>
    </r>
    <r>
      <rPr>
        <b/>
        <vertAlign val="superscript"/>
        <sz val="10"/>
        <color rgb="FF000000"/>
        <rFont val="Arial"/>
        <family val="2"/>
      </rPr>
      <t>2</t>
    </r>
  </si>
  <si>
    <r>
      <t>Deaths</t>
    </r>
    <r>
      <rPr>
        <b/>
        <vertAlign val="superscript"/>
        <sz val="10"/>
        <color rgb="FF000000"/>
        <rFont val="Arial"/>
        <family val="2"/>
      </rPr>
      <t>3</t>
    </r>
  </si>
  <si>
    <r>
      <t>CFR</t>
    </r>
    <r>
      <rPr>
        <b/>
        <vertAlign val="superscript"/>
        <sz val="10"/>
        <color rgb="FF000000"/>
        <rFont val="Arial"/>
        <family val="2"/>
      </rPr>
      <t>4</t>
    </r>
  </si>
  <si>
    <t>Lower 95% CI</t>
  </si>
  <si>
    <t>Upper 95% CI</t>
  </si>
  <si>
    <t>&lt;1 yr</t>
  </si>
  <si>
    <t>2012/2013</t>
  </si>
  <si>
    <t>2013/2014</t>
  </si>
  <si>
    <t>2014/2015</t>
  </si>
  <si>
    <t>2015/2016</t>
  </si>
  <si>
    <t>2016/2017</t>
  </si>
  <si>
    <t>1-14 yrs</t>
  </si>
  <si>
    <t>15-44 yrs</t>
  </si>
  <si>
    <t>45-64 yrs</t>
  </si>
  <si>
    <t>65-74 yrs</t>
  </si>
  <si>
    <t>75-84 yrs</t>
  </si>
  <si>
    <t>85+ yrs</t>
  </si>
  <si>
    <t>CI: confidence interval</t>
  </si>
  <si>
    <t>CFR: case fatality rate</t>
  </si>
  <si>
    <t>Caveats</t>
  </si>
  <si>
    <t>1. Age at the time the infection was detected, calculated using the reported date of birth</t>
  </si>
  <si>
    <t>2. Excludes 7235 reports which failed to link to the NHS Spine; additionally excludes 87 reports where the date of death was 2 or more days before the specimen date</t>
  </si>
  <si>
    <t>3. Mortality information obtained by linking reports with a complete NHS number and date of birth to the NHS Spine</t>
  </si>
  <si>
    <t>4. Calculated as the number of deaths divided by the number of reports with complete NHS number, mulitplied by 100. The numerator and denominator may count the same patient more than once as the rate is based on reports rather than patients</t>
  </si>
  <si>
    <t>Row Labels</t>
  </si>
  <si>
    <t>Grand Total</t>
  </si>
  <si>
    <t>Column Labels</t>
  </si>
  <si>
    <t>Sum of Reports2</t>
  </si>
  <si>
    <t>Sum of Deaths3</t>
  </si>
  <si>
    <t>Average</t>
  </si>
  <si>
    <t>Year Proportion</t>
  </si>
  <si>
    <t>https://assets.publishing.service.gov.uk/government/uploads/system/uploads/attachment_data/file/747402/HCAI_all_cause_fatality_09102018_final.ods</t>
  </si>
  <si>
    <t>Source</t>
  </si>
  <si>
    <t>Data Summary</t>
  </si>
  <si>
    <t>---&gt; note that PHE data runs over the financial year - apportion to calendar year for consistency with population estimate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</si>
</sst>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00_);_(* \(#,##0.00\);_(* &quot;-&quot;??_);_(@_)"/>
    <numFmt numFmtId="166" formatCode="&quot; &quot;#,##0.00&quot; &quot;;&quot;-&quot;#,##0.00&quot; &quot;;&quot; -&quot;00&quot; &quot;;&quot; &quot;@&quot; &quot;"/>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0"/>
      <color rgb="FF000000"/>
      <name val="Arial"/>
      <family val="2"/>
    </font>
    <font>
      <b/>
      <i/>
      <sz val="10"/>
      <color rgb="FF000000"/>
      <name val="Arial"/>
      <family val="2"/>
    </font>
    <font>
      <sz val="10"/>
      <color rgb="FF000000"/>
      <name val="Arial"/>
      <family val="2"/>
    </font>
    <font>
      <b/>
      <vertAlign val="superscript"/>
      <sz val="10"/>
      <color rgb="FF000000"/>
      <name val="Arial"/>
      <family val="2"/>
    </font>
    <font>
      <sz val="10"/>
      <name val="Arial"/>
      <family val="2"/>
    </font>
    <font>
      <u/>
      <sz val="10"/>
      <color indexed="12"/>
      <name val="MS Sans Serif"/>
      <family val="2"/>
    </font>
    <font>
      <u/>
      <sz val="10"/>
      <color indexed="12"/>
      <name val="Arial"/>
      <family val="2"/>
    </font>
    <font>
      <u/>
      <sz val="11"/>
      <color theme="10"/>
      <name val="Calibri"/>
      <family val="2"/>
    </font>
    <font>
      <u/>
      <sz val="10"/>
      <color theme="10"/>
      <name val="Arial"/>
      <family val="2"/>
    </font>
    <font>
      <u/>
      <sz val="11"/>
      <color rgb="FF0000FF"/>
      <name val="Calibri"/>
      <family val="2"/>
    </font>
    <font>
      <u/>
      <sz val="10"/>
      <color indexed="30"/>
      <name val="Arial"/>
      <family val="2"/>
    </font>
    <font>
      <sz val="10"/>
      <name val="MS Sans Serif"/>
      <family val="2"/>
    </font>
    <font>
      <i/>
      <sz val="11"/>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rgb="FFFFFFCC"/>
      </patternFill>
    </fill>
    <fill>
      <patternFill patternType="solid">
        <fgColor rgb="FFD9D9D9"/>
        <bgColor rgb="FFD9D9D9"/>
      </patternFill>
    </fill>
  </fills>
  <borders count="5">
    <border>
      <left/>
      <right/>
      <top/>
      <bottom/>
      <diagonal/>
    </border>
    <border>
      <left style="thin">
        <color rgb="FFB2B2B2"/>
      </left>
      <right style="thin">
        <color rgb="FFB2B2B2"/>
      </right>
      <top style="thin">
        <color rgb="FFB2B2B2"/>
      </top>
      <bottom style="thin">
        <color rgb="FFB2B2B2"/>
      </bottom>
      <diagonal/>
    </border>
    <border>
      <left/>
      <right/>
      <top/>
      <bottom style="thin">
        <color rgb="FF000000"/>
      </bottom>
      <diagonal/>
    </border>
    <border>
      <left/>
      <right/>
      <top style="thin">
        <color rgb="FF000000"/>
      </top>
      <bottom/>
      <diagonal/>
    </border>
    <border>
      <left/>
      <right/>
      <top style="thin">
        <color indexed="64"/>
      </top>
      <bottom style="thin">
        <color indexed="64"/>
      </bottom>
      <diagonal/>
    </border>
  </borders>
  <cellStyleXfs count="31">
    <xf numFmtId="0" fontId="0" fillId="0" borderId="0"/>
    <xf numFmtId="0" fontId="3" fillId="0" borderId="0"/>
    <xf numFmtId="0" fontId="3" fillId="3" borderId="0" applyNumberFormat="0" applyFont="0" applyBorder="0" applyAlignment="0" applyProtection="0"/>
    <xf numFmtId="0" fontId="3" fillId="3" borderId="0" applyNumberFormat="0" applyFont="0" applyBorder="0" applyAlignment="0" applyProtection="0"/>
    <xf numFmtId="165" fontId="8" fillId="0" borderId="0" applyFont="0" applyFill="0" applyBorder="0" applyAlignment="0" applyProtection="0"/>
    <xf numFmtId="165" fontId="8" fillId="0" borderId="0" applyFont="0" applyFill="0" applyBorder="0" applyAlignment="0" applyProtection="0"/>
    <xf numFmtId="166" fontId="3" fillId="0" borderId="0" applyFont="0" applyFill="0" applyBorder="0" applyAlignment="0" applyProtection="0"/>
    <xf numFmtId="43" fontId="8" fillId="0" borderId="0" applyFont="0" applyFill="0" applyBorder="0" applyAlignment="0" applyProtection="0"/>
    <xf numFmtId="0" fontId="3" fillId="0" borderId="0" applyNumberFormat="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0" borderId="0"/>
    <xf numFmtId="0" fontId="8" fillId="0" borderId="0"/>
    <xf numFmtId="0" fontId="8" fillId="0" borderId="0"/>
    <xf numFmtId="0" fontId="8" fillId="0" borderId="0"/>
    <xf numFmtId="0" fontId="3" fillId="0" borderId="0" applyNumberFormat="0" applyFont="0" applyBorder="0" applyProtection="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8" fillId="0" borderId="0"/>
    <xf numFmtId="0" fontId="8" fillId="0" borderId="0"/>
    <xf numFmtId="0" fontId="1" fillId="2" borderId="1" applyNumberFormat="0" applyFont="0" applyAlignment="0" applyProtection="0"/>
    <xf numFmtId="9" fontId="8" fillId="0" borderId="0" applyFont="0" applyFill="0" applyBorder="0" applyAlignment="0" applyProtection="0"/>
  </cellStyleXfs>
  <cellXfs count="18">
    <xf numFmtId="0" fontId="0" fillId="0" borderId="0" xfId="0"/>
    <xf numFmtId="0" fontId="4" fillId="0" borderId="0" xfId="1" applyFont="1"/>
    <xf numFmtId="0" fontId="6" fillId="0" borderId="0" xfId="1" applyFont="1"/>
    <xf numFmtId="0" fontId="6" fillId="0" borderId="2" xfId="1" applyFont="1" applyBorder="1"/>
    <xf numFmtId="0" fontId="4" fillId="0" borderId="2" xfId="1" applyFont="1" applyBorder="1"/>
    <xf numFmtId="3" fontId="6" fillId="0" borderId="0" xfId="1" applyNumberFormat="1" applyFont="1"/>
    <xf numFmtId="164" fontId="6" fillId="0" borderId="0" xfId="1" applyNumberFormat="1" applyFont="1"/>
    <xf numFmtId="0" fontId="6" fillId="0" borderId="3" xfId="1" applyFont="1" applyBorder="1"/>
    <xf numFmtId="0" fontId="0" fillId="0" borderId="0" xfId="0" pivotButton="1"/>
    <xf numFmtId="0" fontId="0" fillId="0" borderId="0" xfId="0" applyAlignment="1">
      <alignment horizontal="left"/>
    </xf>
    <xf numFmtId="3" fontId="0" fillId="0" borderId="0" xfId="0" applyNumberFormat="1"/>
    <xf numFmtId="3" fontId="0" fillId="0" borderId="0" xfId="0" applyNumberFormat="1" applyAlignment="1">
      <alignment horizontal="center"/>
    </xf>
    <xf numFmtId="0" fontId="0" fillId="0" borderId="0" xfId="0" applyAlignment="1">
      <alignment horizontal="center"/>
    </xf>
    <xf numFmtId="0" fontId="0" fillId="0" borderId="0" xfId="0" pivotButton="1" applyAlignment="1">
      <alignment horizontal="center"/>
    </xf>
    <xf numFmtId="0" fontId="2" fillId="0" borderId="4" xfId="0" applyFont="1" applyBorder="1" applyAlignment="1">
      <alignment horizontal="center"/>
    </xf>
    <xf numFmtId="3" fontId="16" fillId="0" borderId="4" xfId="0" applyNumberFormat="1" applyFont="1" applyBorder="1" applyAlignment="1">
      <alignment horizontal="center"/>
    </xf>
    <xf numFmtId="0" fontId="17" fillId="0" borderId="0" xfId="0" applyFont="1"/>
    <xf numFmtId="0" fontId="16" fillId="0" borderId="0" xfId="0" quotePrefix="1" applyFont="1"/>
  </cellXfs>
  <cellStyles count="31">
    <cellStyle name="cf1" xfId="2"/>
    <cellStyle name="cf2" xfId="3"/>
    <cellStyle name="Comma 2" xfId="4"/>
    <cellStyle name="Comma 3" xfId="5"/>
    <cellStyle name="Comma 4" xfId="6"/>
    <cellStyle name="Comma 5" xfId="7"/>
    <cellStyle name="Graphics" xfId="8"/>
    <cellStyle name="Hyperlink 2" xfId="9"/>
    <cellStyle name="Hyperlink 2 2" xfId="10"/>
    <cellStyle name="Hyperlink 3" xfId="11"/>
    <cellStyle name="Hyperlink 4" xfId="12"/>
    <cellStyle name="Hyperlink 5" xfId="13"/>
    <cellStyle name="Hyperlink 6" xfId="14"/>
    <cellStyle name="Normal" xfId="0" builtinId="0"/>
    <cellStyle name="Normal 2" xfId="15"/>
    <cellStyle name="Normal 2 2" xfId="16"/>
    <cellStyle name="Normal 2 2 2" xfId="17"/>
    <cellStyle name="Normal 2 3" xfId="18"/>
    <cellStyle name="Normal 2 4" xfId="19"/>
    <cellStyle name="Normal 3" xfId="20"/>
    <cellStyle name="Normal 3 2" xfId="21"/>
    <cellStyle name="Normal 3 3" xfId="22"/>
    <cellStyle name="Normal 4" xfId="1"/>
    <cellStyle name="Normal 4 2" xfId="23"/>
    <cellStyle name="Normal 5" xfId="24"/>
    <cellStyle name="Normal 6" xfId="25"/>
    <cellStyle name="Normal 7" xfId="26"/>
    <cellStyle name="Normal 8" xfId="27"/>
    <cellStyle name="Normal 9" xfId="28"/>
    <cellStyle name="Note 2" xfId="29"/>
    <cellStyle name="Percent 2" xfId="30"/>
  </cellStyles>
  <dxfs count="11">
    <dxf>
      <fill>
        <patternFill patternType="solid">
          <fgColor rgb="FFD9D9D9"/>
          <bgColor rgb="FFD9D9D9"/>
        </patternFill>
      </fill>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888221/My%20Documents/03%20-%20IFoA/ABR/03%20-%20Model/ABR%20Model%20-%20v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Resistance"/>
      <sheetName val="A2 Susceptible extrapolation"/>
      <sheetName val="Results"/>
      <sheetName val="Pathogen_Incidence"/>
      <sheetName val="All_Incidence"/>
      <sheetName val="Pathogen_Mortality"/>
      <sheetName val="All_Mortality"/>
      <sheetName val="Pathogen_Recovery"/>
      <sheetName val="All_Recovery"/>
      <sheetName val="TransProb"/>
      <sheetName val="Matrix"/>
      <sheetName val="LifeExp"/>
      <sheetName val="ONS_Pop_2013"/>
      <sheetName val="ONS_POP_2014"/>
      <sheetName val="ONS_POP_2015"/>
      <sheetName val="ONS_POP_2016"/>
      <sheetName val="ONS_EW_M_Dths"/>
      <sheetName val="ONS_EW_F_Dths"/>
      <sheetName val="ECDC_AMR_Age"/>
      <sheetName val="A1.Pop.2016"/>
      <sheetName val="F2 Base scenario (2.5x)"/>
      <sheetName val="F3 Sensitivity (6x)"/>
      <sheetName val="Sheet3"/>
      <sheetName val="PHE_CFR_EColi"/>
      <sheetName val="PHE_EColi_Incidence"/>
      <sheetName val="PHE_EColi_Inc_Pop"/>
      <sheetName val="HES_HospAdm_1617"/>
      <sheetName val="HES_HospAdm_1516"/>
      <sheetName val="HES_HospAdm_1415"/>
      <sheetName val="HES_HospAdm_1314"/>
      <sheetName val="HES_HospAdm_1213"/>
      <sheetName val="Lists"/>
      <sheetName val="Sheet2"/>
      <sheetName val="Sheet1"/>
      <sheetName val="Charts"/>
      <sheetName val="Sheet4"/>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amilton, Ross (Commercial Banking)" refreshedDate="43519.658735648147" createdVersion="4" refreshedVersion="4" minRefreshableVersion="3" recordCount="35">
  <cacheSource type="worksheet">
    <worksheetSource ref="A3:G38" sheet="S14_E_coli_Age"/>
  </cacheSource>
  <cacheFields count="7">
    <cacheField name="Age groups1" numFmtId="0">
      <sharedItems count="7">
        <s v="&lt;1 yr"/>
        <s v="1-14 yrs"/>
        <s v="15-44 yrs"/>
        <s v="45-64 yrs"/>
        <s v="65-74 yrs"/>
        <s v="75-84 yrs"/>
        <s v="85+ yrs"/>
      </sharedItems>
    </cacheField>
    <cacheField name="Year of specimen collection" numFmtId="0">
      <sharedItems count="5">
        <s v="2012/2013"/>
        <s v="2013/2014"/>
        <s v="2014/2015"/>
        <s v="2015/2016"/>
        <s v="2016/2017"/>
      </sharedItems>
    </cacheField>
    <cacheField name="Reports2" numFmtId="3">
      <sharedItems containsSemiMixedTypes="0" containsString="0" containsNumber="1" containsInteger="1" minValue="177" maxValue="10929"/>
    </cacheField>
    <cacheField name="Deaths3" numFmtId="3">
      <sharedItems containsSemiMixedTypes="0" containsString="0" containsNumber="1" containsInteger="1" minValue="7" maxValue="1977"/>
    </cacheField>
    <cacheField name="CFR4" numFmtId="164">
      <sharedItems containsSemiMixedTypes="0" containsString="0" containsNumber="1" minValue="3.225806451612903" maxValue="24.570759625390217"/>
    </cacheField>
    <cacheField name="Lower 95% CI" numFmtId="164">
      <sharedItems containsSemiMixedTypes="0" containsString="0" containsNumber="1" minValue="1.3065895984040163" maxValue="23.611716364568515"/>
    </cacheField>
    <cacheField name="Upper 95% CI" numFmtId="164">
      <sharedItems containsSemiMixedTypes="0" containsString="0" containsNumber="1" minValue="5.4694106543754675" maxValue="25.54911710380678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5">
  <r>
    <x v="0"/>
    <x v="0"/>
    <n v="484"/>
    <n v="54"/>
    <n v="11.15702479338843"/>
    <n v="8.4934320927845803"/>
    <n v="14.305901544979328"/>
  </r>
  <r>
    <x v="0"/>
    <x v="1"/>
    <n v="525"/>
    <n v="43"/>
    <n v="8.1904761904761916"/>
    <n v="5.9907170895649458"/>
    <n v="10.874078041972391"/>
  </r>
  <r>
    <x v="0"/>
    <x v="2"/>
    <n v="545"/>
    <n v="56"/>
    <n v="10.275229357798166"/>
    <n v="7.8554987560012783"/>
    <n v="13.135412393037637"/>
  </r>
  <r>
    <x v="0"/>
    <x v="3"/>
    <n v="558"/>
    <n v="42"/>
    <n v="7.5268817204301079"/>
    <n v="5.4782786724265673"/>
    <n v="10.038196999877879"/>
  </r>
  <r>
    <x v="0"/>
    <x v="4"/>
    <n v="617"/>
    <n v="66"/>
    <n v="10.696920583468396"/>
    <n v="8.3700389642453406"/>
    <n v="13.40756187901604"/>
  </r>
  <r>
    <x v="1"/>
    <x v="0"/>
    <n v="196"/>
    <n v="8"/>
    <n v="4.0816326530612246"/>
    <n v="1.7783714029258739"/>
    <n v="7.8837736873816784"/>
  </r>
  <r>
    <x v="1"/>
    <x v="1"/>
    <n v="177"/>
    <n v="7"/>
    <n v="3.9548022598870061"/>
    <n v="1.6045816898196481"/>
    <n v="7.9783843933953218"/>
  </r>
  <r>
    <x v="1"/>
    <x v="2"/>
    <n v="217"/>
    <n v="7"/>
    <n v="3.225806451612903"/>
    <n v="1.3065895984040163"/>
    <n v="6.533176499364302"/>
  </r>
  <r>
    <x v="1"/>
    <x v="3"/>
    <n v="211"/>
    <n v="9"/>
    <n v="4.2654028436018958"/>
    <n v="1.9686845547709138"/>
    <n v="7.9423861847134454"/>
  </r>
  <r>
    <x v="1"/>
    <x v="4"/>
    <n v="225"/>
    <n v="9"/>
    <n v="4"/>
    <n v="1.8451048154014966"/>
    <n v="7.457194966350766"/>
  </r>
  <r>
    <x v="2"/>
    <x v="0"/>
    <n v="2627"/>
    <n v="134"/>
    <n v="5.1008755234107346"/>
    <n v="4.2909517158786272"/>
    <n v="6.0126092277780092"/>
  </r>
  <r>
    <x v="2"/>
    <x v="1"/>
    <n v="2659"/>
    <n v="138"/>
    <n v="5.1899210229409558"/>
    <n v="4.3777216292788914"/>
    <n v="6.1024660410811453"/>
  </r>
  <r>
    <x v="2"/>
    <x v="2"/>
    <n v="2700"/>
    <n v="125"/>
    <n v="4.6296296296296298"/>
    <n v="3.8681097950691248"/>
    <n v="5.4913408727914224"/>
  </r>
  <r>
    <x v="2"/>
    <x v="3"/>
    <n v="3047"/>
    <n v="149"/>
    <n v="4.890055792582868"/>
    <n v="4.1515443071943494"/>
    <n v="5.7166306211069102"/>
  </r>
  <r>
    <x v="2"/>
    <x v="4"/>
    <n v="3067"/>
    <n v="143"/>
    <n v="4.6625366807955659"/>
    <n v="3.9436395761198231"/>
    <n v="5.4694106543754675"/>
  </r>
  <r>
    <x v="3"/>
    <x v="0"/>
    <n v="5665"/>
    <n v="744"/>
    <n v="13.133274492497794"/>
    <n v="12.264049272359557"/>
    <n v="14.040660083216071"/>
  </r>
  <r>
    <x v="3"/>
    <x v="1"/>
    <n v="6067"/>
    <n v="760"/>
    <n v="12.52678424262403"/>
    <n v="11.703755854960129"/>
    <n v="13.386024677970919"/>
  </r>
  <r>
    <x v="3"/>
    <x v="2"/>
    <n v="6153"/>
    <n v="714"/>
    <n v="11.604095563139932"/>
    <n v="10.81405694090688"/>
    <n v="12.430731725510459"/>
  </r>
  <r>
    <x v="3"/>
    <x v="3"/>
    <n v="6727"/>
    <n v="801"/>
    <n v="11.907239482681732"/>
    <n v="11.142489428031265"/>
    <n v="12.705176978186984"/>
  </r>
  <r>
    <x v="3"/>
    <x v="4"/>
    <n v="7093"/>
    <n v="796"/>
    <n v="11.222331876497956"/>
    <n v="10.496771206884981"/>
    <n v="11.97993348571169"/>
  </r>
  <r>
    <x v="4"/>
    <x v="0"/>
    <n v="6291"/>
    <n v="983"/>
    <n v="15.625496741376571"/>
    <n v="14.736393828755091"/>
    <n v="16.546591777887866"/>
  </r>
  <r>
    <x v="4"/>
    <x v="1"/>
    <n v="6778"/>
    <n v="952"/>
    <n v="14.045441133077604"/>
    <n v="13.226482121212314"/>
    <n v="14.89546144561309"/>
  </r>
  <r>
    <x v="4"/>
    <x v="2"/>
    <n v="7004"/>
    <n v="1018"/>
    <n v="14.53455168475157"/>
    <n v="13.716888376283155"/>
    <n v="15.381854954879049"/>
  </r>
  <r>
    <x v="4"/>
    <x v="3"/>
    <n v="7523"/>
    <n v="1045"/>
    <n v="13.890735079090788"/>
    <n v="13.116669179295016"/>
    <n v="14.692892194507955"/>
  </r>
  <r>
    <x v="4"/>
    <x v="4"/>
    <n v="8132"/>
    <n v="1020"/>
    <n v="12.543039842597148"/>
    <n v="11.830546779391792"/>
    <n v="13.282491993175661"/>
  </r>
  <r>
    <x v="5"/>
    <x v="0"/>
    <n v="8755"/>
    <n v="1630"/>
    <n v="18.617932609937178"/>
    <n v="17.807404514574564"/>
    <n v="19.449398540480956"/>
  </r>
  <r>
    <x v="5"/>
    <x v="1"/>
    <n v="9367"/>
    <n v="1641"/>
    <n v="17.518949503576387"/>
    <n v="16.753998705453309"/>
    <n v="18.304153835170322"/>
  </r>
  <r>
    <x v="5"/>
    <x v="2"/>
    <n v="9962"/>
    <n v="1709"/>
    <n v="17.155189720939571"/>
    <n v="16.419556435852801"/>
    <n v="17.91007643112701"/>
  </r>
  <r>
    <x v="5"/>
    <x v="3"/>
    <n v="10401"/>
    <n v="1730"/>
    <n v="16.633016056148449"/>
    <n v="15.921986362641437"/>
    <n v="17.362778299149696"/>
  </r>
  <r>
    <x v="5"/>
    <x v="4"/>
    <n v="10929"/>
    <n v="1727"/>
    <n v="15.801994693018576"/>
    <n v="15.122740354372755"/>
    <n v="16.499520048542472"/>
  </r>
  <r>
    <x v="6"/>
    <x v="0"/>
    <n v="6641"/>
    <n v="1610"/>
    <n v="24.243336846860412"/>
    <n v="23.216580399741325"/>
    <n v="25.292755906770424"/>
  </r>
  <r>
    <x v="6"/>
    <x v="1"/>
    <n v="7112"/>
    <n v="1704"/>
    <n v="23.959505061867269"/>
    <n v="22.97130285330087"/>
    <n v="24.969096460123154"/>
  </r>
  <r>
    <x v="6"/>
    <x v="2"/>
    <n v="7688"/>
    <n v="1889"/>
    <n v="24.570759625390217"/>
    <n v="23.611716364568515"/>
    <n v="25.549117103806786"/>
  </r>
  <r>
    <x v="6"/>
    <x v="3"/>
    <n v="8271"/>
    <n v="1841"/>
    <n v="22.258493531616491"/>
    <n v="21.365857037519898"/>
    <n v="23.170715148673573"/>
  </r>
  <r>
    <x v="6"/>
    <x v="4"/>
    <n v="9082"/>
    <n v="1977"/>
    <n v="21.768332966306978"/>
    <n v="20.923273114342077"/>
    <n v="22.63153838640028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2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9:G28" firstHeaderRow="1" firstDataRow="2" firstDataCol="1"/>
  <pivotFields count="7">
    <pivotField axis="axisRow" showAll="0">
      <items count="8">
        <item x="0"/>
        <item x="1"/>
        <item x="2"/>
        <item x="3"/>
        <item x="4"/>
        <item x="5"/>
        <item x="6"/>
        <item t="default"/>
      </items>
    </pivotField>
    <pivotField axis="axisCol" showAll="0">
      <items count="6">
        <item x="0"/>
        <item x="1"/>
        <item x="2"/>
        <item x="3"/>
        <item x="4"/>
        <item t="default"/>
      </items>
    </pivotField>
    <pivotField numFmtId="3" showAll="0"/>
    <pivotField dataField="1" numFmtId="3" showAll="0"/>
    <pivotField numFmtId="164" showAll="0"/>
    <pivotField numFmtId="164" showAll="0"/>
    <pivotField numFmtId="164" showAll="0"/>
  </pivotFields>
  <rowFields count="1">
    <field x="0"/>
  </rowFields>
  <rowItems count="8">
    <i>
      <x/>
    </i>
    <i>
      <x v="1"/>
    </i>
    <i>
      <x v="2"/>
    </i>
    <i>
      <x v="3"/>
    </i>
    <i>
      <x v="4"/>
    </i>
    <i>
      <x v="5"/>
    </i>
    <i>
      <x v="6"/>
    </i>
    <i t="grand">
      <x/>
    </i>
  </rowItems>
  <colFields count="1">
    <field x="1"/>
  </colFields>
  <colItems count="6">
    <i>
      <x/>
    </i>
    <i>
      <x v="1"/>
    </i>
    <i>
      <x v="2"/>
    </i>
    <i>
      <x v="3"/>
    </i>
    <i>
      <x v="4"/>
    </i>
    <i t="grand">
      <x/>
    </i>
  </colItems>
  <dataFields count="1">
    <dataField name="Sum of Deaths3" fld="3" baseField="0" baseItem="0" numFmtId="3"/>
  </dataFields>
  <formats count="6">
    <format dxfId="9">
      <pivotArea outline="0" collapsedLevelsAreSubtotals="1" fieldPosition="0"/>
    </format>
    <format dxfId="8">
      <pivotArea outline="0" collapsedLevelsAreSubtotals="1" fieldPosition="0"/>
    </format>
    <format dxfId="7">
      <pivotArea field="1" type="button" dataOnly="0" labelOnly="1" outline="0" axis="axisCol" fieldPosition="0"/>
    </format>
    <format dxfId="6">
      <pivotArea type="topRight" dataOnly="0" labelOnly="1" outline="0" fieldPosition="0"/>
    </format>
    <format dxfId="5">
      <pivotArea dataOnly="0" labelOnly="1" fieldPosition="0">
        <references count="1">
          <reference field="1" count="0"/>
        </references>
      </pivotArea>
    </format>
    <format dxfId="4">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2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7:G16" firstHeaderRow="1" firstDataRow="2" firstDataCol="1"/>
  <pivotFields count="7">
    <pivotField axis="axisRow" showAll="0">
      <items count="8">
        <item x="0"/>
        <item x="1"/>
        <item x="2"/>
        <item x="3"/>
        <item x="4"/>
        <item x="5"/>
        <item x="6"/>
        <item t="default"/>
      </items>
    </pivotField>
    <pivotField axis="axisCol" showAll="0">
      <items count="6">
        <item x="0"/>
        <item x="1"/>
        <item x="2"/>
        <item x="3"/>
        <item x="4"/>
        <item t="default"/>
      </items>
    </pivotField>
    <pivotField dataField="1" numFmtId="3" showAll="0"/>
    <pivotField numFmtId="3" showAll="0"/>
    <pivotField numFmtId="164" showAll="0"/>
    <pivotField numFmtId="164" showAll="0"/>
    <pivotField numFmtId="164" showAll="0"/>
  </pivotFields>
  <rowFields count="1">
    <field x="0"/>
  </rowFields>
  <rowItems count="8">
    <i>
      <x/>
    </i>
    <i>
      <x v="1"/>
    </i>
    <i>
      <x v="2"/>
    </i>
    <i>
      <x v="3"/>
    </i>
    <i>
      <x v="4"/>
    </i>
    <i>
      <x v="5"/>
    </i>
    <i>
      <x v="6"/>
    </i>
    <i t="grand">
      <x/>
    </i>
  </rowItems>
  <colFields count="1">
    <field x="1"/>
  </colFields>
  <colItems count="6">
    <i>
      <x/>
    </i>
    <i>
      <x v="1"/>
    </i>
    <i>
      <x v="2"/>
    </i>
    <i>
      <x v="3"/>
    </i>
    <i>
      <x v="4"/>
    </i>
    <i t="grand">
      <x/>
    </i>
  </colItems>
  <dataFields count="1">
    <dataField name="Sum of Reports2" fld="2" baseField="0" baseItem="0" numFmtId="3"/>
  </dataFields>
  <formats count="4">
    <format dxfId="10">
      <pivotArea outline="0" collapsedLevelsAreSubtotals="1" fieldPosition="0"/>
    </format>
    <format dxfId="3">
      <pivotArea outline="0" collapsedLevelsAreSubtotals="1" fieldPosition="0"/>
    </format>
    <format dxfId="2">
      <pivotArea dataOnly="0" labelOnly="1" fieldPosition="0">
        <references count="1">
          <reference field="1" count="0"/>
        </references>
      </pivotArea>
    </format>
    <format dxfId="1">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8"/>
  <sheetViews>
    <sheetView tabSelected="1" workbookViewId="0">
      <selection activeCell="B33" sqref="B33"/>
    </sheetView>
  </sheetViews>
  <sheetFormatPr defaultRowHeight="15" x14ac:dyDescent="0.25"/>
  <cols>
    <col min="1" max="1" width="14.85546875" customWidth="1"/>
    <col min="2" max="7" width="15.140625" customWidth="1"/>
    <col min="8" max="8" width="3.42578125" customWidth="1"/>
    <col min="9" max="13" width="15.42578125" customWidth="1"/>
  </cols>
  <sheetData>
    <row r="1" spans="1:13" ht="18.75" x14ac:dyDescent="0.3">
      <c r="A1" s="16" t="s">
        <v>36</v>
      </c>
    </row>
    <row r="3" spans="1:13" x14ac:dyDescent="0.25">
      <c r="A3" t="s">
        <v>35</v>
      </c>
      <c r="B3" t="s">
        <v>34</v>
      </c>
    </row>
    <row r="5" spans="1:13" x14ac:dyDescent="0.25">
      <c r="A5" t="s">
        <v>33</v>
      </c>
      <c r="B5" s="12">
        <v>0.25</v>
      </c>
      <c r="C5" s="17" t="s">
        <v>37</v>
      </c>
    </row>
    <row r="7" spans="1:13" x14ac:dyDescent="0.25">
      <c r="A7" s="8" t="s">
        <v>30</v>
      </c>
      <c r="B7" s="8" t="s">
        <v>29</v>
      </c>
    </row>
    <row r="8" spans="1:13" x14ac:dyDescent="0.25">
      <c r="A8" s="8" t="s">
        <v>27</v>
      </c>
      <c r="B8" s="12" t="s">
        <v>9</v>
      </c>
      <c r="C8" s="12" t="s">
        <v>10</v>
      </c>
      <c r="D8" s="12" t="s">
        <v>11</v>
      </c>
      <c r="E8" s="12" t="s">
        <v>12</v>
      </c>
      <c r="F8" s="12" t="s">
        <v>13</v>
      </c>
      <c r="G8" s="12" t="s">
        <v>28</v>
      </c>
      <c r="I8" s="14">
        <v>2013</v>
      </c>
      <c r="J8" s="14">
        <v>2014</v>
      </c>
      <c r="K8" s="14">
        <v>2015</v>
      </c>
      <c r="L8" s="14">
        <v>2016</v>
      </c>
      <c r="M8" s="14" t="s">
        <v>32</v>
      </c>
    </row>
    <row r="9" spans="1:13" x14ac:dyDescent="0.25">
      <c r="A9" s="9" t="s">
        <v>8</v>
      </c>
      <c r="B9" s="11">
        <v>484</v>
      </c>
      <c r="C9" s="11">
        <v>525</v>
      </c>
      <c r="D9" s="11">
        <v>545</v>
      </c>
      <c r="E9" s="11">
        <v>558</v>
      </c>
      <c r="F9" s="11">
        <v>617</v>
      </c>
      <c r="G9" s="11">
        <v>2729</v>
      </c>
      <c r="H9" s="10"/>
      <c r="I9" s="11">
        <f>$B$5*C9+(1-$B$5)*B9</f>
        <v>494.25</v>
      </c>
      <c r="J9" s="11">
        <f>$B$5*D9+(1-$B$5)*C9</f>
        <v>530</v>
      </c>
      <c r="K9" s="11">
        <f>$B$5*E9+(1-$B$5)*D9</f>
        <v>548.25</v>
      </c>
      <c r="L9" s="11">
        <f>$B$5*F9+(1-$B$5)*E9</f>
        <v>572.75</v>
      </c>
      <c r="M9" s="11">
        <f>AVERAGE(I9:L9)</f>
        <v>536.3125</v>
      </c>
    </row>
    <row r="10" spans="1:13" x14ac:dyDescent="0.25">
      <c r="A10" s="9" t="s">
        <v>14</v>
      </c>
      <c r="B10" s="11">
        <v>196</v>
      </c>
      <c r="C10" s="11">
        <v>177</v>
      </c>
      <c r="D10" s="11">
        <v>217</v>
      </c>
      <c r="E10" s="11">
        <v>211</v>
      </c>
      <c r="F10" s="11">
        <v>225</v>
      </c>
      <c r="G10" s="11">
        <v>1026</v>
      </c>
      <c r="H10" s="10"/>
      <c r="I10" s="11">
        <f>$B$5*C10+(1-$B$5)*B10</f>
        <v>191.25</v>
      </c>
      <c r="J10" s="11">
        <f>$B$5*D10+(1-$B$5)*C10</f>
        <v>187</v>
      </c>
      <c r="K10" s="11">
        <f>$B$5*E10+(1-$B$5)*D10</f>
        <v>215.5</v>
      </c>
      <c r="L10" s="11">
        <f>$B$5*F10+(1-$B$5)*E10</f>
        <v>214.5</v>
      </c>
      <c r="M10" s="11">
        <f t="shared" ref="M10:M16" si="0">AVERAGE(I10:L10)</f>
        <v>202.0625</v>
      </c>
    </row>
    <row r="11" spans="1:13" x14ac:dyDescent="0.25">
      <c r="A11" s="9" t="s">
        <v>15</v>
      </c>
      <c r="B11" s="11">
        <v>2627</v>
      </c>
      <c r="C11" s="11">
        <v>2659</v>
      </c>
      <c r="D11" s="11">
        <v>2700</v>
      </c>
      <c r="E11" s="11">
        <v>3047</v>
      </c>
      <c r="F11" s="11">
        <v>3067</v>
      </c>
      <c r="G11" s="11">
        <v>14100</v>
      </c>
      <c r="H11" s="10"/>
      <c r="I11" s="11">
        <f>$B$5*C11+(1-$B$5)*B11</f>
        <v>2635</v>
      </c>
      <c r="J11" s="11">
        <f>$B$5*D11+(1-$B$5)*C11</f>
        <v>2669.25</v>
      </c>
      <c r="K11" s="11">
        <f>$B$5*E11+(1-$B$5)*D11</f>
        <v>2786.75</v>
      </c>
      <c r="L11" s="11">
        <f>$B$5*F11+(1-$B$5)*E11</f>
        <v>3052</v>
      </c>
      <c r="M11" s="11">
        <f t="shared" si="0"/>
        <v>2785.75</v>
      </c>
    </row>
    <row r="12" spans="1:13" x14ac:dyDescent="0.25">
      <c r="A12" s="9" t="s">
        <v>16</v>
      </c>
      <c r="B12" s="11">
        <v>5665</v>
      </c>
      <c r="C12" s="11">
        <v>6067</v>
      </c>
      <c r="D12" s="11">
        <v>6153</v>
      </c>
      <c r="E12" s="11">
        <v>6727</v>
      </c>
      <c r="F12" s="11">
        <v>7093</v>
      </c>
      <c r="G12" s="11">
        <v>31705</v>
      </c>
      <c r="H12" s="10"/>
      <c r="I12" s="11">
        <f>$B$5*C12+(1-$B$5)*B12</f>
        <v>5765.5</v>
      </c>
      <c r="J12" s="11">
        <f>$B$5*D12+(1-$B$5)*C12</f>
        <v>6088.5</v>
      </c>
      <c r="K12" s="11">
        <f>$B$5*E12+(1-$B$5)*D12</f>
        <v>6296.5</v>
      </c>
      <c r="L12" s="11">
        <f>$B$5*F12+(1-$B$5)*E12</f>
        <v>6818.5</v>
      </c>
      <c r="M12" s="11">
        <f t="shared" si="0"/>
        <v>6242.25</v>
      </c>
    </row>
    <row r="13" spans="1:13" x14ac:dyDescent="0.25">
      <c r="A13" s="9" t="s">
        <v>17</v>
      </c>
      <c r="B13" s="11">
        <v>6291</v>
      </c>
      <c r="C13" s="11">
        <v>6778</v>
      </c>
      <c r="D13" s="11">
        <v>7004</v>
      </c>
      <c r="E13" s="11">
        <v>7523</v>
      </c>
      <c r="F13" s="11">
        <v>8132</v>
      </c>
      <c r="G13" s="11">
        <v>35728</v>
      </c>
      <c r="H13" s="10"/>
      <c r="I13" s="11">
        <f>$B$5*C13+(1-$B$5)*B13</f>
        <v>6412.75</v>
      </c>
      <c r="J13" s="11">
        <f>$B$5*D13+(1-$B$5)*C13</f>
        <v>6834.5</v>
      </c>
      <c r="K13" s="11">
        <f>$B$5*E13+(1-$B$5)*D13</f>
        <v>7133.75</v>
      </c>
      <c r="L13" s="11">
        <f>$B$5*F13+(1-$B$5)*E13</f>
        <v>7675.25</v>
      </c>
      <c r="M13" s="11">
        <f t="shared" si="0"/>
        <v>7014.0625</v>
      </c>
    </row>
    <row r="14" spans="1:13" x14ac:dyDescent="0.25">
      <c r="A14" s="9" t="s">
        <v>18</v>
      </c>
      <c r="B14" s="11">
        <v>8755</v>
      </c>
      <c r="C14" s="11">
        <v>9367</v>
      </c>
      <c r="D14" s="11">
        <v>9962</v>
      </c>
      <c r="E14" s="11">
        <v>10401</v>
      </c>
      <c r="F14" s="11">
        <v>10929</v>
      </c>
      <c r="G14" s="11">
        <v>49414</v>
      </c>
      <c r="H14" s="10"/>
      <c r="I14" s="11">
        <f>$B$5*C14+(1-$B$5)*B14</f>
        <v>8908</v>
      </c>
      <c r="J14" s="11">
        <f>$B$5*D14+(1-$B$5)*C14</f>
        <v>9515.75</v>
      </c>
      <c r="K14" s="11">
        <f>$B$5*E14+(1-$B$5)*D14</f>
        <v>10071.75</v>
      </c>
      <c r="L14" s="11">
        <f>$B$5*F14+(1-$B$5)*E14</f>
        <v>10533</v>
      </c>
      <c r="M14" s="11">
        <f t="shared" si="0"/>
        <v>9757.125</v>
      </c>
    </row>
    <row r="15" spans="1:13" x14ac:dyDescent="0.25">
      <c r="A15" s="9" t="s">
        <v>19</v>
      </c>
      <c r="B15" s="11">
        <v>6641</v>
      </c>
      <c r="C15" s="11">
        <v>7112</v>
      </c>
      <c r="D15" s="11">
        <v>7688</v>
      </c>
      <c r="E15" s="11">
        <v>8271</v>
      </c>
      <c r="F15" s="11">
        <v>9082</v>
      </c>
      <c r="G15" s="11">
        <v>38794</v>
      </c>
      <c r="H15" s="10"/>
      <c r="I15" s="11">
        <f>$B$5*C15+(1-$B$5)*B15</f>
        <v>6758.75</v>
      </c>
      <c r="J15" s="11">
        <f>$B$5*D15+(1-$B$5)*C15</f>
        <v>7256</v>
      </c>
      <c r="K15" s="11">
        <f>$B$5*E15+(1-$B$5)*D15</f>
        <v>7833.75</v>
      </c>
      <c r="L15" s="11">
        <f>$B$5*F15+(1-$B$5)*E15</f>
        <v>8473.75</v>
      </c>
      <c r="M15" s="11">
        <f t="shared" si="0"/>
        <v>7580.5625</v>
      </c>
    </row>
    <row r="16" spans="1:13" x14ac:dyDescent="0.25">
      <c r="A16" s="9" t="s">
        <v>28</v>
      </c>
      <c r="B16" s="11">
        <v>30659</v>
      </c>
      <c r="C16" s="11">
        <v>32685</v>
      </c>
      <c r="D16" s="11">
        <v>34269</v>
      </c>
      <c r="E16" s="11">
        <v>36738</v>
      </c>
      <c r="F16" s="11">
        <v>39145</v>
      </c>
      <c r="G16" s="11">
        <v>173496</v>
      </c>
      <c r="H16" s="10"/>
      <c r="I16" s="15">
        <f>SUM(I9:I15)</f>
        <v>31165.5</v>
      </c>
      <c r="J16" s="15">
        <f t="shared" ref="J16:M16" si="1">SUM(J9:J15)</f>
        <v>33081</v>
      </c>
      <c r="K16" s="15">
        <f t="shared" si="1"/>
        <v>34886.25</v>
      </c>
      <c r="L16" s="15">
        <f t="shared" si="1"/>
        <v>37339.75</v>
      </c>
      <c r="M16" s="15">
        <f t="shared" si="1"/>
        <v>34118.125</v>
      </c>
    </row>
    <row r="17" spans="1:13" x14ac:dyDescent="0.25">
      <c r="B17" s="12"/>
      <c r="C17" s="12"/>
      <c r="D17" s="12"/>
      <c r="E17" s="12"/>
      <c r="F17" s="12"/>
      <c r="G17" s="12"/>
      <c r="M17" s="12"/>
    </row>
    <row r="18" spans="1:13" x14ac:dyDescent="0.25">
      <c r="B18" s="12"/>
      <c r="C18" s="12"/>
      <c r="D18" s="12"/>
      <c r="E18" s="12"/>
      <c r="F18" s="12"/>
      <c r="G18" s="12"/>
      <c r="M18" s="12"/>
    </row>
    <row r="19" spans="1:13" x14ac:dyDescent="0.25">
      <c r="A19" s="8" t="s">
        <v>31</v>
      </c>
      <c r="B19" s="13" t="s">
        <v>29</v>
      </c>
      <c r="C19" s="12"/>
      <c r="D19" s="12"/>
      <c r="E19" s="12"/>
      <c r="F19" s="12"/>
      <c r="G19" s="12"/>
      <c r="M19" s="12"/>
    </row>
    <row r="20" spans="1:13" x14ac:dyDescent="0.25">
      <c r="A20" s="8" t="s">
        <v>27</v>
      </c>
      <c r="B20" s="12" t="s">
        <v>9</v>
      </c>
      <c r="C20" s="12" t="s">
        <v>10</v>
      </c>
      <c r="D20" s="12" t="s">
        <v>11</v>
      </c>
      <c r="E20" s="12" t="s">
        <v>12</v>
      </c>
      <c r="F20" s="12" t="s">
        <v>13</v>
      </c>
      <c r="G20" s="12" t="s">
        <v>28</v>
      </c>
      <c r="I20" s="14">
        <v>2013</v>
      </c>
      <c r="J20" s="14">
        <v>2014</v>
      </c>
      <c r="K20" s="14">
        <v>2015</v>
      </c>
      <c r="L20" s="14">
        <v>2016</v>
      </c>
      <c r="M20" s="14" t="s">
        <v>32</v>
      </c>
    </row>
    <row r="21" spans="1:13" x14ac:dyDescent="0.25">
      <c r="A21" s="9" t="s">
        <v>8</v>
      </c>
      <c r="B21" s="11">
        <v>54</v>
      </c>
      <c r="C21" s="11">
        <v>43</v>
      </c>
      <c r="D21" s="11">
        <v>56</v>
      </c>
      <c r="E21" s="11">
        <v>42</v>
      </c>
      <c r="F21" s="11">
        <v>66</v>
      </c>
      <c r="G21" s="11">
        <v>261</v>
      </c>
      <c r="H21" s="10"/>
      <c r="I21" s="11">
        <f>$B$5*C21+(1-$B$5)*B21</f>
        <v>51.25</v>
      </c>
      <c r="J21" s="11">
        <f>$B$5*D21+(1-$B$5)*C21</f>
        <v>46.25</v>
      </c>
      <c r="K21" s="11">
        <f>$B$5*E21+(1-$B$5)*D21</f>
        <v>52.5</v>
      </c>
      <c r="L21" s="11">
        <f>$B$5*F21+(1-$B$5)*E21</f>
        <v>48</v>
      </c>
      <c r="M21" s="11">
        <f>AVERAGE(I21:L21)</f>
        <v>49.5</v>
      </c>
    </row>
    <row r="22" spans="1:13" x14ac:dyDescent="0.25">
      <c r="A22" s="9" t="s">
        <v>14</v>
      </c>
      <c r="B22" s="11">
        <v>8</v>
      </c>
      <c r="C22" s="11">
        <v>7</v>
      </c>
      <c r="D22" s="11">
        <v>7</v>
      </c>
      <c r="E22" s="11">
        <v>9</v>
      </c>
      <c r="F22" s="11">
        <v>9</v>
      </c>
      <c r="G22" s="11">
        <v>40</v>
      </c>
      <c r="H22" s="10"/>
      <c r="I22" s="11">
        <f>$B$5*C22+(1-$B$5)*B22</f>
        <v>7.75</v>
      </c>
      <c r="J22" s="11">
        <f>$B$5*D22+(1-$B$5)*C22</f>
        <v>7</v>
      </c>
      <c r="K22" s="11">
        <f>$B$5*E22+(1-$B$5)*D22</f>
        <v>7.5</v>
      </c>
      <c r="L22" s="11">
        <f>$B$5*F22+(1-$B$5)*E22</f>
        <v>9</v>
      </c>
      <c r="M22" s="11">
        <f t="shared" ref="M22:M27" si="2">AVERAGE(I22:L22)</f>
        <v>7.8125</v>
      </c>
    </row>
    <row r="23" spans="1:13" x14ac:dyDescent="0.25">
      <c r="A23" s="9" t="s">
        <v>15</v>
      </c>
      <c r="B23" s="11">
        <v>134</v>
      </c>
      <c r="C23" s="11">
        <v>138</v>
      </c>
      <c r="D23" s="11">
        <v>125</v>
      </c>
      <c r="E23" s="11">
        <v>149</v>
      </c>
      <c r="F23" s="11">
        <v>143</v>
      </c>
      <c r="G23" s="11">
        <v>689</v>
      </c>
      <c r="H23" s="10"/>
      <c r="I23" s="11">
        <f>$B$5*C23+(1-$B$5)*B23</f>
        <v>135</v>
      </c>
      <c r="J23" s="11">
        <f>$B$5*D23+(1-$B$5)*C23</f>
        <v>134.75</v>
      </c>
      <c r="K23" s="11">
        <f>$B$5*E23+(1-$B$5)*D23</f>
        <v>131</v>
      </c>
      <c r="L23" s="11">
        <f>$B$5*F23+(1-$B$5)*E23</f>
        <v>147.5</v>
      </c>
      <c r="M23" s="11">
        <f t="shared" si="2"/>
        <v>137.0625</v>
      </c>
    </row>
    <row r="24" spans="1:13" x14ac:dyDescent="0.25">
      <c r="A24" s="9" t="s">
        <v>16</v>
      </c>
      <c r="B24" s="11">
        <v>744</v>
      </c>
      <c r="C24" s="11">
        <v>760</v>
      </c>
      <c r="D24" s="11">
        <v>714</v>
      </c>
      <c r="E24" s="11">
        <v>801</v>
      </c>
      <c r="F24" s="11">
        <v>796</v>
      </c>
      <c r="G24" s="11">
        <v>3815</v>
      </c>
      <c r="H24" s="10"/>
      <c r="I24" s="11">
        <f>$B$5*C24+(1-$B$5)*B24</f>
        <v>748</v>
      </c>
      <c r="J24" s="11">
        <f>$B$5*D24+(1-$B$5)*C24</f>
        <v>748.5</v>
      </c>
      <c r="K24" s="11">
        <f>$B$5*E24+(1-$B$5)*D24</f>
        <v>735.75</v>
      </c>
      <c r="L24" s="11">
        <f>$B$5*F24+(1-$B$5)*E24</f>
        <v>799.75</v>
      </c>
      <c r="M24" s="11">
        <f t="shared" si="2"/>
        <v>758</v>
      </c>
    </row>
    <row r="25" spans="1:13" x14ac:dyDescent="0.25">
      <c r="A25" s="9" t="s">
        <v>17</v>
      </c>
      <c r="B25" s="11">
        <v>983</v>
      </c>
      <c r="C25" s="11">
        <v>952</v>
      </c>
      <c r="D25" s="11">
        <v>1018</v>
      </c>
      <c r="E25" s="11">
        <v>1045</v>
      </c>
      <c r="F25" s="11">
        <v>1020</v>
      </c>
      <c r="G25" s="11">
        <v>5018</v>
      </c>
      <c r="H25" s="10"/>
      <c r="I25" s="11">
        <f>$B$5*C25+(1-$B$5)*B25</f>
        <v>975.25</v>
      </c>
      <c r="J25" s="11">
        <f>$B$5*D25+(1-$B$5)*C25</f>
        <v>968.5</v>
      </c>
      <c r="K25" s="11">
        <f>$B$5*E25+(1-$B$5)*D25</f>
        <v>1024.75</v>
      </c>
      <c r="L25" s="11">
        <f>$B$5*F25+(1-$B$5)*E25</f>
        <v>1038.75</v>
      </c>
      <c r="M25" s="11">
        <f t="shared" si="2"/>
        <v>1001.8125</v>
      </c>
    </row>
    <row r="26" spans="1:13" x14ac:dyDescent="0.25">
      <c r="A26" s="9" t="s">
        <v>18</v>
      </c>
      <c r="B26" s="11">
        <v>1630</v>
      </c>
      <c r="C26" s="11">
        <v>1641</v>
      </c>
      <c r="D26" s="11">
        <v>1709</v>
      </c>
      <c r="E26" s="11">
        <v>1730</v>
      </c>
      <c r="F26" s="11">
        <v>1727</v>
      </c>
      <c r="G26" s="11">
        <v>8437</v>
      </c>
      <c r="H26" s="10"/>
      <c r="I26" s="11">
        <f>$B$5*C26+(1-$B$5)*B26</f>
        <v>1632.75</v>
      </c>
      <c r="J26" s="11">
        <f>$B$5*D26+(1-$B$5)*C26</f>
        <v>1658</v>
      </c>
      <c r="K26" s="11">
        <f>$B$5*E26+(1-$B$5)*D26</f>
        <v>1714.25</v>
      </c>
      <c r="L26" s="11">
        <f>$B$5*F26+(1-$B$5)*E26</f>
        <v>1729.25</v>
      </c>
      <c r="M26" s="11">
        <f t="shared" si="2"/>
        <v>1683.5625</v>
      </c>
    </row>
    <row r="27" spans="1:13" x14ac:dyDescent="0.25">
      <c r="A27" s="9" t="s">
        <v>19</v>
      </c>
      <c r="B27" s="11">
        <v>1610</v>
      </c>
      <c r="C27" s="11">
        <v>1704</v>
      </c>
      <c r="D27" s="11">
        <v>1889</v>
      </c>
      <c r="E27" s="11">
        <v>1841</v>
      </c>
      <c r="F27" s="11">
        <v>1977</v>
      </c>
      <c r="G27" s="11">
        <v>9021</v>
      </c>
      <c r="H27" s="10"/>
      <c r="I27" s="11">
        <f>$B$5*C27+(1-$B$5)*B27</f>
        <v>1633.5</v>
      </c>
      <c r="J27" s="11">
        <f>$B$5*D27+(1-$B$5)*C27</f>
        <v>1750.25</v>
      </c>
      <c r="K27" s="11">
        <f>$B$5*E27+(1-$B$5)*D27</f>
        <v>1877</v>
      </c>
      <c r="L27" s="11">
        <f>$B$5*F27+(1-$B$5)*E27</f>
        <v>1875</v>
      </c>
      <c r="M27" s="11">
        <f t="shared" si="2"/>
        <v>1783.9375</v>
      </c>
    </row>
    <row r="28" spans="1:13" x14ac:dyDescent="0.25">
      <c r="A28" s="9" t="s">
        <v>28</v>
      </c>
      <c r="B28" s="11">
        <v>5163</v>
      </c>
      <c r="C28" s="11">
        <v>5245</v>
      </c>
      <c r="D28" s="11">
        <v>5518</v>
      </c>
      <c r="E28" s="11">
        <v>5617</v>
      </c>
      <c r="F28" s="11">
        <v>5738</v>
      </c>
      <c r="G28" s="11">
        <v>27281</v>
      </c>
      <c r="H28" s="10"/>
      <c r="I28" s="15">
        <f>SUM(I21:I27)</f>
        <v>5183.5</v>
      </c>
      <c r="J28" s="15">
        <f t="shared" ref="J28" si="3">SUM(J21:J27)</f>
        <v>5313.25</v>
      </c>
      <c r="K28" s="15">
        <f t="shared" ref="K28" si="4">SUM(K21:K27)</f>
        <v>5542.75</v>
      </c>
      <c r="L28" s="15">
        <f t="shared" ref="L28" si="5">SUM(L21:L27)</f>
        <v>5647.25</v>
      </c>
      <c r="M28" s="15">
        <f t="shared" ref="M28" si="6">SUM(M21:M27)</f>
        <v>5421.6875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sheetPr>
  <dimension ref="A1:G47"/>
  <sheetViews>
    <sheetView workbookViewId="0">
      <selection activeCell="C44" sqref="C44"/>
    </sheetView>
  </sheetViews>
  <sheetFormatPr defaultColWidth="4.85546875" defaultRowHeight="12.75" x14ac:dyDescent="0.2"/>
  <cols>
    <col min="1" max="7" width="19.28515625" style="2" customWidth="1"/>
    <col min="8" max="8" width="4.85546875" style="2" customWidth="1"/>
    <col min="9" max="16384" width="4.85546875" style="2"/>
  </cols>
  <sheetData>
    <row r="1" spans="1:7" x14ac:dyDescent="0.2">
      <c r="A1" s="1" t="s">
        <v>0</v>
      </c>
    </row>
    <row r="2" spans="1:7" x14ac:dyDescent="0.2">
      <c r="A2" s="3"/>
      <c r="B2" s="3"/>
      <c r="C2" s="3"/>
      <c r="D2" s="3"/>
      <c r="E2" s="3"/>
      <c r="F2" s="3"/>
      <c r="G2" s="3"/>
    </row>
    <row r="3" spans="1:7" ht="14.25" x14ac:dyDescent="0.2">
      <c r="A3" s="4" t="s">
        <v>1</v>
      </c>
      <c r="B3" s="4" t="s">
        <v>2</v>
      </c>
      <c r="C3" s="4" t="s">
        <v>3</v>
      </c>
      <c r="D3" s="4" t="s">
        <v>4</v>
      </c>
      <c r="E3" s="4" t="s">
        <v>5</v>
      </c>
      <c r="F3" s="4" t="s">
        <v>6</v>
      </c>
      <c r="G3" s="4" t="s">
        <v>7</v>
      </c>
    </row>
    <row r="4" spans="1:7" x14ac:dyDescent="0.2">
      <c r="A4" s="2" t="s">
        <v>8</v>
      </c>
      <c r="B4" s="2" t="s">
        <v>9</v>
      </c>
      <c r="C4" s="5">
        <v>484</v>
      </c>
      <c r="D4" s="5">
        <v>54</v>
      </c>
      <c r="E4" s="6">
        <v>11.15702479338843</v>
      </c>
      <c r="F4" s="6">
        <v>8.4934320927845803</v>
      </c>
      <c r="G4" s="6">
        <v>14.305901544979328</v>
      </c>
    </row>
    <row r="5" spans="1:7" x14ac:dyDescent="0.2">
      <c r="A5" s="2" t="s">
        <v>8</v>
      </c>
      <c r="B5" s="2" t="s">
        <v>10</v>
      </c>
      <c r="C5" s="5">
        <v>525</v>
      </c>
      <c r="D5" s="5">
        <v>43</v>
      </c>
      <c r="E5" s="6">
        <v>8.1904761904761916</v>
      </c>
      <c r="F5" s="6">
        <v>5.9907170895649458</v>
      </c>
      <c r="G5" s="6">
        <v>10.874078041972391</v>
      </c>
    </row>
    <row r="6" spans="1:7" x14ac:dyDescent="0.2">
      <c r="A6" s="2" t="s">
        <v>8</v>
      </c>
      <c r="B6" s="2" t="s">
        <v>11</v>
      </c>
      <c r="C6" s="5">
        <v>545</v>
      </c>
      <c r="D6" s="5">
        <v>56</v>
      </c>
      <c r="E6" s="6">
        <v>10.275229357798166</v>
      </c>
      <c r="F6" s="6">
        <v>7.8554987560012783</v>
      </c>
      <c r="G6" s="6">
        <v>13.135412393037637</v>
      </c>
    </row>
    <row r="7" spans="1:7" x14ac:dyDescent="0.2">
      <c r="A7" s="2" t="s">
        <v>8</v>
      </c>
      <c r="B7" s="2" t="s">
        <v>12</v>
      </c>
      <c r="C7" s="5">
        <v>558</v>
      </c>
      <c r="D7" s="5">
        <v>42</v>
      </c>
      <c r="E7" s="6">
        <v>7.5268817204301079</v>
      </c>
      <c r="F7" s="6">
        <v>5.4782786724265673</v>
      </c>
      <c r="G7" s="6">
        <v>10.038196999877879</v>
      </c>
    </row>
    <row r="8" spans="1:7" x14ac:dyDescent="0.2">
      <c r="A8" s="2" t="s">
        <v>8</v>
      </c>
      <c r="B8" s="2" t="s">
        <v>13</v>
      </c>
      <c r="C8" s="5">
        <v>617</v>
      </c>
      <c r="D8" s="5">
        <v>66</v>
      </c>
      <c r="E8" s="6">
        <v>10.696920583468396</v>
      </c>
      <c r="F8" s="6">
        <v>8.3700389642453406</v>
      </c>
      <c r="G8" s="6">
        <v>13.40756187901604</v>
      </c>
    </row>
    <row r="9" spans="1:7" x14ac:dyDescent="0.2">
      <c r="A9" s="2" t="s">
        <v>14</v>
      </c>
      <c r="B9" s="2" t="s">
        <v>9</v>
      </c>
      <c r="C9" s="5">
        <v>196</v>
      </c>
      <c r="D9" s="5">
        <v>8</v>
      </c>
      <c r="E9" s="6">
        <v>4.0816326530612246</v>
      </c>
      <c r="F9" s="6">
        <v>1.7783714029258739</v>
      </c>
      <c r="G9" s="6">
        <v>7.8837736873816784</v>
      </c>
    </row>
    <row r="10" spans="1:7" x14ac:dyDescent="0.2">
      <c r="A10" s="2" t="s">
        <v>14</v>
      </c>
      <c r="B10" s="2" t="s">
        <v>10</v>
      </c>
      <c r="C10" s="5">
        <v>177</v>
      </c>
      <c r="D10" s="5">
        <v>7</v>
      </c>
      <c r="E10" s="6">
        <v>3.9548022598870061</v>
      </c>
      <c r="F10" s="6">
        <v>1.6045816898196481</v>
      </c>
      <c r="G10" s="6">
        <v>7.9783843933953218</v>
      </c>
    </row>
    <row r="11" spans="1:7" x14ac:dyDescent="0.2">
      <c r="A11" s="2" t="s">
        <v>14</v>
      </c>
      <c r="B11" s="2" t="s">
        <v>11</v>
      </c>
      <c r="C11" s="5">
        <v>217</v>
      </c>
      <c r="D11" s="5">
        <v>7</v>
      </c>
      <c r="E11" s="6">
        <v>3.225806451612903</v>
      </c>
      <c r="F11" s="6">
        <v>1.3065895984040163</v>
      </c>
      <c r="G11" s="6">
        <v>6.533176499364302</v>
      </c>
    </row>
    <row r="12" spans="1:7" x14ac:dyDescent="0.2">
      <c r="A12" s="2" t="s">
        <v>14</v>
      </c>
      <c r="B12" s="2" t="s">
        <v>12</v>
      </c>
      <c r="C12" s="5">
        <v>211</v>
      </c>
      <c r="D12" s="5">
        <v>9</v>
      </c>
      <c r="E12" s="6">
        <v>4.2654028436018958</v>
      </c>
      <c r="F12" s="6">
        <v>1.9686845547709138</v>
      </c>
      <c r="G12" s="6">
        <v>7.9423861847134454</v>
      </c>
    </row>
    <row r="13" spans="1:7" x14ac:dyDescent="0.2">
      <c r="A13" s="2" t="s">
        <v>14</v>
      </c>
      <c r="B13" s="2" t="s">
        <v>13</v>
      </c>
      <c r="C13" s="5">
        <v>225</v>
      </c>
      <c r="D13" s="5">
        <v>9</v>
      </c>
      <c r="E13" s="6">
        <v>4</v>
      </c>
      <c r="F13" s="6">
        <v>1.8451048154014966</v>
      </c>
      <c r="G13" s="6">
        <v>7.457194966350766</v>
      </c>
    </row>
    <row r="14" spans="1:7" x14ac:dyDescent="0.2">
      <c r="A14" s="2" t="s">
        <v>15</v>
      </c>
      <c r="B14" s="2" t="s">
        <v>9</v>
      </c>
      <c r="C14" s="5">
        <v>2627</v>
      </c>
      <c r="D14" s="5">
        <v>134</v>
      </c>
      <c r="E14" s="6">
        <v>5.1008755234107346</v>
      </c>
      <c r="F14" s="6">
        <v>4.2909517158786272</v>
      </c>
      <c r="G14" s="6">
        <v>6.0126092277780092</v>
      </c>
    </row>
    <row r="15" spans="1:7" x14ac:dyDescent="0.2">
      <c r="A15" s="2" t="s">
        <v>15</v>
      </c>
      <c r="B15" s="2" t="s">
        <v>10</v>
      </c>
      <c r="C15" s="5">
        <v>2659</v>
      </c>
      <c r="D15" s="5">
        <v>138</v>
      </c>
      <c r="E15" s="6">
        <v>5.1899210229409558</v>
      </c>
      <c r="F15" s="6">
        <v>4.3777216292788914</v>
      </c>
      <c r="G15" s="6">
        <v>6.1024660410811453</v>
      </c>
    </row>
    <row r="16" spans="1:7" x14ac:dyDescent="0.2">
      <c r="A16" s="2" t="s">
        <v>15</v>
      </c>
      <c r="B16" s="2" t="s">
        <v>11</v>
      </c>
      <c r="C16" s="5">
        <v>2700</v>
      </c>
      <c r="D16" s="5">
        <v>125</v>
      </c>
      <c r="E16" s="6">
        <v>4.6296296296296298</v>
      </c>
      <c r="F16" s="6">
        <v>3.8681097950691248</v>
      </c>
      <c r="G16" s="6">
        <v>5.4913408727914224</v>
      </c>
    </row>
    <row r="17" spans="1:7" x14ac:dyDescent="0.2">
      <c r="A17" s="2" t="s">
        <v>15</v>
      </c>
      <c r="B17" s="2" t="s">
        <v>12</v>
      </c>
      <c r="C17" s="5">
        <v>3047</v>
      </c>
      <c r="D17" s="5">
        <v>149</v>
      </c>
      <c r="E17" s="6">
        <v>4.890055792582868</v>
      </c>
      <c r="F17" s="6">
        <v>4.1515443071943494</v>
      </c>
      <c r="G17" s="6">
        <v>5.7166306211069102</v>
      </c>
    </row>
    <row r="18" spans="1:7" x14ac:dyDescent="0.2">
      <c r="A18" s="2" t="s">
        <v>15</v>
      </c>
      <c r="B18" s="2" t="s">
        <v>13</v>
      </c>
      <c r="C18" s="5">
        <v>3067</v>
      </c>
      <c r="D18" s="5">
        <v>143</v>
      </c>
      <c r="E18" s="6">
        <v>4.6625366807955659</v>
      </c>
      <c r="F18" s="6">
        <v>3.9436395761198231</v>
      </c>
      <c r="G18" s="6">
        <v>5.4694106543754675</v>
      </c>
    </row>
    <row r="19" spans="1:7" x14ac:dyDescent="0.2">
      <c r="A19" s="2" t="s">
        <v>16</v>
      </c>
      <c r="B19" s="2" t="s">
        <v>9</v>
      </c>
      <c r="C19" s="5">
        <v>5665</v>
      </c>
      <c r="D19" s="5">
        <v>744</v>
      </c>
      <c r="E19" s="6">
        <v>13.133274492497794</v>
      </c>
      <c r="F19" s="6">
        <v>12.264049272359557</v>
      </c>
      <c r="G19" s="6">
        <v>14.040660083216071</v>
      </c>
    </row>
    <row r="20" spans="1:7" x14ac:dyDescent="0.2">
      <c r="A20" s="2" t="s">
        <v>16</v>
      </c>
      <c r="B20" s="2" t="s">
        <v>10</v>
      </c>
      <c r="C20" s="5">
        <v>6067</v>
      </c>
      <c r="D20" s="5">
        <v>760</v>
      </c>
      <c r="E20" s="6">
        <v>12.52678424262403</v>
      </c>
      <c r="F20" s="6">
        <v>11.703755854960129</v>
      </c>
      <c r="G20" s="6">
        <v>13.386024677970919</v>
      </c>
    </row>
    <row r="21" spans="1:7" x14ac:dyDescent="0.2">
      <c r="A21" s="2" t="s">
        <v>16</v>
      </c>
      <c r="B21" s="2" t="s">
        <v>11</v>
      </c>
      <c r="C21" s="5">
        <v>6153</v>
      </c>
      <c r="D21" s="5">
        <v>714</v>
      </c>
      <c r="E21" s="6">
        <v>11.604095563139932</v>
      </c>
      <c r="F21" s="6">
        <v>10.81405694090688</v>
      </c>
      <c r="G21" s="6">
        <v>12.430731725510459</v>
      </c>
    </row>
    <row r="22" spans="1:7" x14ac:dyDescent="0.2">
      <c r="A22" s="2" t="s">
        <v>16</v>
      </c>
      <c r="B22" s="2" t="s">
        <v>12</v>
      </c>
      <c r="C22" s="5">
        <v>6727</v>
      </c>
      <c r="D22" s="5">
        <v>801</v>
      </c>
      <c r="E22" s="6">
        <v>11.907239482681732</v>
      </c>
      <c r="F22" s="6">
        <v>11.142489428031265</v>
      </c>
      <c r="G22" s="6">
        <v>12.705176978186984</v>
      </c>
    </row>
    <row r="23" spans="1:7" x14ac:dyDescent="0.2">
      <c r="A23" s="2" t="s">
        <v>16</v>
      </c>
      <c r="B23" s="2" t="s">
        <v>13</v>
      </c>
      <c r="C23" s="5">
        <v>7093</v>
      </c>
      <c r="D23" s="5">
        <v>796</v>
      </c>
      <c r="E23" s="6">
        <v>11.222331876497956</v>
      </c>
      <c r="F23" s="6">
        <v>10.496771206884981</v>
      </c>
      <c r="G23" s="6">
        <v>11.97993348571169</v>
      </c>
    </row>
    <row r="24" spans="1:7" x14ac:dyDescent="0.2">
      <c r="A24" s="2" t="s">
        <v>17</v>
      </c>
      <c r="B24" s="2" t="s">
        <v>9</v>
      </c>
      <c r="C24" s="5">
        <v>6291</v>
      </c>
      <c r="D24" s="5">
        <v>983</v>
      </c>
      <c r="E24" s="6">
        <v>15.625496741376571</v>
      </c>
      <c r="F24" s="6">
        <v>14.736393828755091</v>
      </c>
      <c r="G24" s="6">
        <v>16.546591777887866</v>
      </c>
    </row>
    <row r="25" spans="1:7" x14ac:dyDescent="0.2">
      <c r="A25" s="2" t="s">
        <v>17</v>
      </c>
      <c r="B25" s="2" t="s">
        <v>10</v>
      </c>
      <c r="C25" s="5">
        <v>6778</v>
      </c>
      <c r="D25" s="5">
        <v>952</v>
      </c>
      <c r="E25" s="6">
        <v>14.045441133077604</v>
      </c>
      <c r="F25" s="6">
        <v>13.226482121212314</v>
      </c>
      <c r="G25" s="6">
        <v>14.89546144561309</v>
      </c>
    </row>
    <row r="26" spans="1:7" x14ac:dyDescent="0.2">
      <c r="A26" s="2" t="s">
        <v>17</v>
      </c>
      <c r="B26" s="2" t="s">
        <v>11</v>
      </c>
      <c r="C26" s="5">
        <v>7004</v>
      </c>
      <c r="D26" s="5">
        <v>1018</v>
      </c>
      <c r="E26" s="6">
        <v>14.53455168475157</v>
      </c>
      <c r="F26" s="6">
        <v>13.716888376283155</v>
      </c>
      <c r="G26" s="6">
        <v>15.381854954879049</v>
      </c>
    </row>
    <row r="27" spans="1:7" x14ac:dyDescent="0.2">
      <c r="A27" s="2" t="s">
        <v>17</v>
      </c>
      <c r="B27" s="2" t="s">
        <v>12</v>
      </c>
      <c r="C27" s="5">
        <v>7523</v>
      </c>
      <c r="D27" s="5">
        <v>1045</v>
      </c>
      <c r="E27" s="6">
        <v>13.890735079090788</v>
      </c>
      <c r="F27" s="6">
        <v>13.116669179295016</v>
      </c>
      <c r="G27" s="6">
        <v>14.692892194507955</v>
      </c>
    </row>
    <row r="28" spans="1:7" x14ac:dyDescent="0.2">
      <c r="A28" s="2" t="s">
        <v>17</v>
      </c>
      <c r="B28" s="2" t="s">
        <v>13</v>
      </c>
      <c r="C28" s="5">
        <v>8132</v>
      </c>
      <c r="D28" s="5">
        <v>1020</v>
      </c>
      <c r="E28" s="6">
        <v>12.543039842597148</v>
      </c>
      <c r="F28" s="6">
        <v>11.830546779391792</v>
      </c>
      <c r="G28" s="6">
        <v>13.282491993175661</v>
      </c>
    </row>
    <row r="29" spans="1:7" x14ac:dyDescent="0.2">
      <c r="A29" s="2" t="s">
        <v>18</v>
      </c>
      <c r="B29" s="2" t="s">
        <v>9</v>
      </c>
      <c r="C29" s="5">
        <v>8755</v>
      </c>
      <c r="D29" s="5">
        <v>1630</v>
      </c>
      <c r="E29" s="6">
        <v>18.617932609937178</v>
      </c>
      <c r="F29" s="6">
        <v>17.807404514574564</v>
      </c>
      <c r="G29" s="6">
        <v>19.449398540480956</v>
      </c>
    </row>
    <row r="30" spans="1:7" x14ac:dyDescent="0.2">
      <c r="A30" s="2" t="s">
        <v>18</v>
      </c>
      <c r="B30" s="2" t="s">
        <v>10</v>
      </c>
      <c r="C30" s="5">
        <v>9367</v>
      </c>
      <c r="D30" s="5">
        <v>1641</v>
      </c>
      <c r="E30" s="6">
        <v>17.518949503576387</v>
      </c>
      <c r="F30" s="6">
        <v>16.753998705453309</v>
      </c>
      <c r="G30" s="6">
        <v>18.304153835170322</v>
      </c>
    </row>
    <row r="31" spans="1:7" x14ac:dyDescent="0.2">
      <c r="A31" s="2" t="s">
        <v>18</v>
      </c>
      <c r="B31" s="2" t="s">
        <v>11</v>
      </c>
      <c r="C31" s="5">
        <v>9962</v>
      </c>
      <c r="D31" s="5">
        <v>1709</v>
      </c>
      <c r="E31" s="6">
        <v>17.155189720939571</v>
      </c>
      <c r="F31" s="6">
        <v>16.419556435852801</v>
      </c>
      <c r="G31" s="6">
        <v>17.91007643112701</v>
      </c>
    </row>
    <row r="32" spans="1:7" x14ac:dyDescent="0.2">
      <c r="A32" s="2" t="s">
        <v>18</v>
      </c>
      <c r="B32" s="2" t="s">
        <v>12</v>
      </c>
      <c r="C32" s="5">
        <v>10401</v>
      </c>
      <c r="D32" s="5">
        <v>1730</v>
      </c>
      <c r="E32" s="6">
        <v>16.633016056148449</v>
      </c>
      <c r="F32" s="6">
        <v>15.921986362641437</v>
      </c>
      <c r="G32" s="6">
        <v>17.362778299149696</v>
      </c>
    </row>
    <row r="33" spans="1:7" x14ac:dyDescent="0.2">
      <c r="A33" s="2" t="s">
        <v>18</v>
      </c>
      <c r="B33" s="2" t="s">
        <v>13</v>
      </c>
      <c r="C33" s="5">
        <v>10929</v>
      </c>
      <c r="D33" s="5">
        <v>1727</v>
      </c>
      <c r="E33" s="6">
        <v>15.801994693018576</v>
      </c>
      <c r="F33" s="6">
        <v>15.122740354372755</v>
      </c>
      <c r="G33" s="6">
        <v>16.499520048542472</v>
      </c>
    </row>
    <row r="34" spans="1:7" x14ac:dyDescent="0.2">
      <c r="A34" s="2" t="s">
        <v>19</v>
      </c>
      <c r="B34" s="2" t="s">
        <v>9</v>
      </c>
      <c r="C34" s="5">
        <v>6641</v>
      </c>
      <c r="D34" s="5">
        <v>1610</v>
      </c>
      <c r="E34" s="6">
        <v>24.243336846860412</v>
      </c>
      <c r="F34" s="6">
        <v>23.216580399741325</v>
      </c>
      <c r="G34" s="6">
        <v>25.292755906770424</v>
      </c>
    </row>
    <row r="35" spans="1:7" x14ac:dyDescent="0.2">
      <c r="A35" s="2" t="s">
        <v>19</v>
      </c>
      <c r="B35" s="2" t="s">
        <v>10</v>
      </c>
      <c r="C35" s="5">
        <v>7112</v>
      </c>
      <c r="D35" s="5">
        <v>1704</v>
      </c>
      <c r="E35" s="6">
        <v>23.959505061867269</v>
      </c>
      <c r="F35" s="6">
        <v>22.97130285330087</v>
      </c>
      <c r="G35" s="6">
        <v>24.969096460123154</v>
      </c>
    </row>
    <row r="36" spans="1:7" x14ac:dyDescent="0.2">
      <c r="A36" s="2" t="s">
        <v>19</v>
      </c>
      <c r="B36" s="2" t="s">
        <v>11</v>
      </c>
      <c r="C36" s="5">
        <v>7688</v>
      </c>
      <c r="D36" s="5">
        <v>1889</v>
      </c>
      <c r="E36" s="6">
        <v>24.570759625390217</v>
      </c>
      <c r="F36" s="6">
        <v>23.611716364568515</v>
      </c>
      <c r="G36" s="6">
        <v>25.549117103806786</v>
      </c>
    </row>
    <row r="37" spans="1:7" x14ac:dyDescent="0.2">
      <c r="A37" s="2" t="s">
        <v>19</v>
      </c>
      <c r="B37" s="2" t="s">
        <v>12</v>
      </c>
      <c r="C37" s="5">
        <v>8271</v>
      </c>
      <c r="D37" s="5">
        <v>1841</v>
      </c>
      <c r="E37" s="6">
        <v>22.258493531616491</v>
      </c>
      <c r="F37" s="6">
        <v>21.365857037519898</v>
      </c>
      <c r="G37" s="6">
        <v>23.170715148673573</v>
      </c>
    </row>
    <row r="38" spans="1:7" x14ac:dyDescent="0.2">
      <c r="A38" s="2" t="s">
        <v>19</v>
      </c>
      <c r="B38" s="2" t="s">
        <v>13</v>
      </c>
      <c r="C38" s="5">
        <v>9082</v>
      </c>
      <c r="D38" s="5">
        <v>1977</v>
      </c>
      <c r="E38" s="6">
        <v>21.768332966306978</v>
      </c>
      <c r="F38" s="6">
        <v>20.923273114342077</v>
      </c>
      <c r="G38" s="6">
        <v>22.631538386400287</v>
      </c>
    </row>
    <row r="39" spans="1:7" x14ac:dyDescent="0.2">
      <c r="A39" s="7"/>
      <c r="B39" s="7"/>
      <c r="C39" s="7"/>
      <c r="D39" s="7"/>
      <c r="E39" s="7"/>
      <c r="F39" s="7"/>
      <c r="G39" s="7"/>
    </row>
    <row r="40" spans="1:7" x14ac:dyDescent="0.2">
      <c r="A40" s="2" t="s">
        <v>20</v>
      </c>
    </row>
    <row r="41" spans="1:7" x14ac:dyDescent="0.2">
      <c r="A41" s="2" t="s">
        <v>21</v>
      </c>
    </row>
    <row r="43" spans="1:7" x14ac:dyDescent="0.2">
      <c r="A43" s="1" t="s">
        <v>22</v>
      </c>
    </row>
    <row r="44" spans="1:7" x14ac:dyDescent="0.2">
      <c r="A44" s="2" t="s">
        <v>23</v>
      </c>
    </row>
    <row r="45" spans="1:7" x14ac:dyDescent="0.2">
      <c r="A45" s="2" t="s">
        <v>24</v>
      </c>
    </row>
    <row r="46" spans="1:7" x14ac:dyDescent="0.2">
      <c r="A46" s="2" t="s">
        <v>25</v>
      </c>
    </row>
    <row r="47" spans="1:7" x14ac:dyDescent="0.2">
      <c r="A47" s="2" t="s">
        <v>26</v>
      </c>
    </row>
  </sheetData>
  <conditionalFormatting sqref="A3:G38">
    <cfRule type="expression" dxfId="0" priority="1" stopIfTrue="1">
      <formula>MOD(ROW(),2)=0</formula>
    </cfRule>
  </conditionalFormatting>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Summary</vt:lpstr>
      <vt:lpstr>S14_E_coli_Age</vt:lpstr>
      <vt:lpstr>S14_E_coli_Age!AgeGroup</vt:lpstr>
      <vt:lpstr>S14_E_coli_Age!CFR</vt:lpstr>
      <vt:lpstr>S14_E_coli_Age!CFR_95high</vt:lpstr>
      <vt:lpstr>S14_E_coli_Age!CFR_95low</vt:lpstr>
      <vt:lpstr>S14_E_coli_Age!Deaths</vt:lpstr>
      <vt:lpstr>S14_E_coli_Age!Reports</vt:lpstr>
      <vt:lpstr>S14_E_coli_Age!YearRange</vt:lpstr>
    </vt:vector>
  </TitlesOfParts>
  <Company>LBG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Ross (Commercial Banking)</dc:creator>
  <cp:lastModifiedBy>Hamilton, Ross (Commercial Banking)</cp:lastModifiedBy>
  <dcterms:created xsi:type="dcterms:W3CDTF">2019-02-23T15:48:20Z</dcterms:created>
  <dcterms:modified xsi:type="dcterms:W3CDTF">2019-02-23T16:30:33Z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4070de72-5900-47e3-a256-de2ed3358a27</vt:lpwstr>
  </property>
  <property fmtid="{D5CDD505-2E9C-101B-9397-08002B2CF9AE}" pid="3" name="Classification">
    <vt:lpwstr>Public</vt:lpwstr>
  </property>
  <property fmtid="{D5CDD505-2E9C-101B-9397-08002B2CF9AE}" pid="4" name="HeadersandFooters">
    <vt:lpwstr>None</vt:lpwstr>
  </property>
</Properties>
</file>